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S:\Head Office\Group Finance\Year End Reporting\December 2024\03 Notes\Five Year Summary\"/>
    </mc:Choice>
  </mc:AlternateContent>
  <xr:revisionPtr revIDLastSave="0" documentId="8_{7960ECD6-55B7-4061-992B-441B270186C8}" xr6:coauthVersionLast="47" xr6:coauthVersionMax="47" xr10:uidLastSave="{00000000-0000-0000-0000-000000000000}"/>
  <bookViews>
    <workbookView xWindow="28680" yWindow="-120" windowWidth="29040" windowHeight="15840" xr2:uid="{00000000-000D-0000-FFFF-FFFF00000000}"/>
  </bookViews>
  <sheets>
    <sheet name="Five Year Summary (2024)" sheetId="3" r:id="rId1"/>
    <sheet name="Five Year Summary" sheetId="1" state="hidden" r:id="rId2"/>
  </sheets>
  <definedNames>
    <definedName name="_xlnm.Print_Area" localSheetId="1">'Five Year Summary'!$A$1:$H$120</definedName>
    <definedName name="_xlnm.Print_Area" localSheetId="0">'Five Year Summary (2024)'!$A$1:$H$100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9" i="1" l="1"/>
  <c r="G56" i="1"/>
  <c r="F59" i="1"/>
  <c r="F56" i="1"/>
  <c r="E59" i="1"/>
  <c r="E56" i="1"/>
  <c r="G93" i="1" l="1"/>
  <c r="F93" i="1"/>
  <c r="E93" i="1"/>
  <c r="E72" i="1"/>
  <c r="F72" i="1"/>
  <c r="G72" i="1"/>
  <c r="C39" i="1" l="1"/>
  <c r="D39" i="1"/>
  <c r="D4" i="1" l="1"/>
  <c r="C4" i="1"/>
  <c r="C72" i="1" l="1"/>
  <c r="C93" i="1"/>
  <c r="D93" i="1"/>
  <c r="D72" i="1"/>
  <c r="D31" i="1" l="1"/>
  <c r="C31" i="1"/>
  <c r="D14" i="1"/>
  <c r="C14" i="1"/>
  <c r="D13" i="1"/>
  <c r="C13" i="1"/>
  <c r="C9" i="1"/>
  <c r="D9" i="1"/>
  <c r="C10" i="1"/>
  <c r="D10" i="1"/>
  <c r="C11" i="1"/>
  <c r="D11" i="1"/>
  <c r="C12" i="1"/>
  <c r="D12" i="1"/>
  <c r="D8" i="1"/>
  <c r="C8" i="1"/>
  <c r="D83" i="1" l="1"/>
  <c r="C83" i="1"/>
  <c r="D82" i="1"/>
  <c r="C82" i="1"/>
  <c r="D34" i="1" l="1"/>
  <c r="C34" i="1"/>
  <c r="C49" i="1"/>
  <c r="C43" i="1" l="1"/>
  <c r="D43" i="1"/>
  <c r="D89" i="1"/>
  <c r="D86" i="1"/>
  <c r="D85" i="1"/>
  <c r="D84" i="1"/>
  <c r="D78" i="1"/>
  <c r="D77" i="1"/>
  <c r="D76" i="1"/>
  <c r="D67" i="1"/>
  <c r="D65" i="1"/>
  <c r="D58" i="1"/>
  <c r="D55" i="1"/>
  <c r="D49" i="1"/>
  <c r="D40" i="1"/>
  <c r="D38" i="1"/>
  <c r="D37" i="1"/>
  <c r="D36" i="1"/>
  <c r="D35" i="1"/>
  <c r="D33" i="1"/>
  <c r="D22" i="1"/>
  <c r="D21" i="1"/>
  <c r="D20" i="1"/>
  <c r="D19" i="1"/>
  <c r="D18" i="1"/>
  <c r="D17" i="1"/>
  <c r="C89" i="1"/>
  <c r="C85" i="1"/>
  <c r="C84" i="1"/>
  <c r="C80" i="1"/>
  <c r="C78" i="1"/>
  <c r="C77" i="1"/>
  <c r="C76" i="1"/>
  <c r="C67" i="1"/>
  <c r="C65" i="1"/>
  <c r="C58" i="1"/>
  <c r="C55" i="1"/>
  <c r="C40" i="1"/>
  <c r="C38" i="1"/>
  <c r="C37" i="1"/>
  <c r="C36" i="1"/>
  <c r="C35" i="1"/>
  <c r="C33" i="1"/>
  <c r="C22" i="1"/>
  <c r="C21" i="1"/>
  <c r="C20" i="1"/>
  <c r="C19" i="1"/>
  <c r="C18" i="1"/>
  <c r="C17" i="1"/>
  <c r="D103" i="1"/>
  <c r="D81" i="1"/>
  <c r="D80" i="1"/>
  <c r="D75" i="1"/>
  <c r="D74" i="1"/>
  <c r="D66" i="1"/>
  <c r="D64" i="1"/>
  <c r="D63" i="1"/>
  <c r="D62" i="1"/>
  <c r="D61" i="1"/>
  <c r="D60" i="1"/>
  <c r="D59" i="1"/>
  <c r="D57" i="1"/>
  <c r="D56" i="1"/>
  <c r="C23" i="1" l="1"/>
  <c r="C15" i="1"/>
  <c r="C41" i="1" l="1"/>
  <c r="D79" i="1"/>
  <c r="C46" i="1" l="1"/>
  <c r="C48" i="1" s="1"/>
  <c r="C50" i="1" s="1"/>
  <c r="D87" i="1"/>
  <c r="C59" i="1"/>
  <c r="C81" i="1" l="1"/>
  <c r="D88" i="1"/>
  <c r="C60" i="1"/>
  <c r="D90" i="1" l="1"/>
  <c r="C56" i="1"/>
  <c r="C63" i="1"/>
  <c r="C66" i="1" l="1"/>
  <c r="C86" i="1"/>
  <c r="C64" i="1"/>
  <c r="C62" i="1"/>
  <c r="C61" i="1"/>
  <c r="C57" i="1"/>
  <c r="C75" i="1"/>
  <c r="C74" i="1"/>
  <c r="D23" i="1"/>
  <c r="D15" i="1"/>
  <c r="C68" i="1" l="1"/>
  <c r="C79" i="1"/>
  <c r="C103" i="1"/>
  <c r="D41" i="1"/>
  <c r="D68" i="1"/>
  <c r="D46" i="1" l="1"/>
  <c r="D48" i="1" s="1"/>
  <c r="D50" i="1" s="1"/>
  <c r="C87" i="1"/>
  <c r="C88" i="1" l="1"/>
  <c r="C90" i="1" l="1"/>
</calcChain>
</file>

<file path=xl/sharedStrings.xml><?xml version="1.0" encoding="utf-8"?>
<sst xmlns="http://schemas.openxmlformats.org/spreadsheetml/2006/main" count="281" uniqueCount="145">
  <si>
    <t>£m</t>
  </si>
  <si>
    <t>Intangible assets</t>
  </si>
  <si>
    <t>Inventories</t>
  </si>
  <si>
    <t xml:space="preserve">Provisions </t>
  </si>
  <si>
    <t>Non-controlling interests</t>
  </si>
  <si>
    <t>Dividends received from equity accounted investments</t>
  </si>
  <si>
    <t>Operating business cash flow</t>
  </si>
  <si>
    <t>Acquisitions and disposals</t>
  </si>
  <si>
    <t>Other information</t>
  </si>
  <si>
    <t xml:space="preserve">Number of employees, excluding share of employees of equity accounted investments, at year end </t>
  </si>
  <si>
    <t>Electronic Systems</t>
  </si>
  <si>
    <t>Profit before taxation</t>
  </si>
  <si>
    <t>Five-year summary</t>
  </si>
  <si>
    <t>Continuing operations</t>
  </si>
  <si>
    <t>Profit for the year</t>
  </si>
  <si>
    <t xml:space="preserve">Add back: Taxation </t>
  </si>
  <si>
    <t>Basic earnings per share - total (pence)</t>
  </si>
  <si>
    <t>Equity accounted investments and other investments</t>
  </si>
  <si>
    <t>Net other financial assets and liabilities</t>
  </si>
  <si>
    <t xml:space="preserve">Net tax assets and liabilities </t>
  </si>
  <si>
    <t>Balance sheet as at 31 December</t>
  </si>
  <si>
    <t>Net cash flow from operating activities</t>
  </si>
  <si>
    <t>Taxation paid</t>
  </si>
  <si>
    <t>Foreign exchange translation</t>
  </si>
  <si>
    <t>Net debt</t>
  </si>
  <si>
    <t>Net assets held for sale</t>
  </si>
  <si>
    <t>Total equity attributable to equity holders of BAE Systems plc</t>
  </si>
  <si>
    <t>Closing net debt</t>
  </si>
  <si>
    <t>2018</t>
  </si>
  <si>
    <t xml:space="preserve">Funded and unfunded unexecuted customer orders including the Group's share of order backlog of equity accounted investments. Unfunded orders include the elements of US multi-year contracts for which funding has not been authorised by the customer. </t>
  </si>
  <si>
    <t>Income statement for the year ended 31 December</t>
  </si>
  <si>
    <t>n/a</t>
  </si>
  <si>
    <t>Guaranteed Minimum Pension equalisation charge</t>
  </si>
  <si>
    <t>Movement in net debt</t>
  </si>
  <si>
    <t>Opening net debt</t>
  </si>
  <si>
    <t>Includes capital expenditure in respect of the Dreadnought submarine programme funded by the UK government.</t>
  </si>
  <si>
    <t>2019</t>
  </si>
  <si>
    <t>Principal element of lease payment and receipts</t>
  </si>
  <si>
    <t>2018 has been re-presented upon the Group's reclassification of the Saudia Arabia end of service benefit obligation from payables to post-employment benefits.</t>
  </si>
  <si>
    <t>Net interest paid</t>
  </si>
  <si>
    <t>Movement in net debt for the year ended 31 December</t>
  </si>
  <si>
    <t>Derecognition of intangible assets</t>
  </si>
  <si>
    <t>Lease liabilities</t>
  </si>
  <si>
    <t>2020</t>
  </si>
  <si>
    <t>Settlement gain on transfer of US pension liabilities</t>
  </si>
  <si>
    <t>Impairment - inventory write down re business exited in 2018</t>
  </si>
  <si>
    <t>Revenue plus the Group's share of revenue of equity accounted investments, excluding subsidiaries' revenue from equity accounted investments.</t>
  </si>
  <si>
    <t>Profit on sale of investment property</t>
  </si>
  <si>
    <t xml:space="preserve">An interim dividend of 13.8p per share was paid in 2020, in respect of the year ended 31 December 2019, having been proposed as a 2019 final dividend but deferred in light of the pandemic. </t>
  </si>
  <si>
    <t>Basic earnings per share excluding amortisation and impairment of intangible assets, non-cash finance movements on pensions and financial derivatives, and non-recurring items (EBITA).
Underlying EBITA has been used a profitability measure for 2017 - 2019 numbers.</t>
  </si>
  <si>
    <t>Basic earnings per share excluding amortisation of programme, customer-related and other intangible assets, impairment of intangible assets, non-cash finance movements on pensions and financial derivatives, and non-recurring items (EBIT).
With effect from 2021, the Group adopted the underlying EBIT profitability measure, to include charges relating to software and development intangible amortisation, in place of the previously reported underlying EBITA measure, as it reflects a better measure of underlying profitability, by including amortisation of software and
development intangibles as these charges are viewed as a recurring operational cost for the business. 2020 numbers have been re-presented on this basis.</t>
  </si>
  <si>
    <t>Profit/(loss) on business transactions</t>
  </si>
  <si>
    <t>Net (purchase)/sale of own shares</t>
  </si>
  <si>
    <t>Dividends paid</t>
  </si>
  <si>
    <r>
      <t>Sales</t>
    </r>
    <r>
      <rPr>
        <vertAlign val="superscript"/>
        <sz val="10"/>
        <rFont val="Arial"/>
        <family val="2"/>
      </rPr>
      <t>1</t>
    </r>
  </si>
  <si>
    <t xml:space="preserve">Acquisition-related income/(costs) </t>
  </si>
  <si>
    <t>Financial and taxation expense of equity accounted investments</t>
  </si>
  <si>
    <t>Operating profit</t>
  </si>
  <si>
    <t>Net finance costs</t>
  </si>
  <si>
    <t>Taxation expense</t>
  </si>
  <si>
    <t>Gain related to past services on the pension schemes</t>
  </si>
  <si>
    <r>
      <t>Air</t>
    </r>
    <r>
      <rPr>
        <vertAlign val="superscript"/>
        <sz val="10"/>
        <rFont val="Arial"/>
        <family val="2"/>
      </rPr>
      <t>2</t>
    </r>
  </si>
  <si>
    <r>
      <t>Maritime</t>
    </r>
    <r>
      <rPr>
        <vertAlign val="superscript"/>
        <sz val="10"/>
        <rFont val="Arial"/>
        <family val="2"/>
      </rPr>
      <t>2</t>
    </r>
  </si>
  <si>
    <r>
      <t>Cyber &amp; Intelligence</t>
    </r>
    <r>
      <rPr>
        <vertAlign val="superscript"/>
        <sz val="10"/>
        <rFont val="Arial"/>
        <family val="2"/>
      </rPr>
      <t>2</t>
    </r>
  </si>
  <si>
    <r>
      <t>HQ</t>
    </r>
    <r>
      <rPr>
        <vertAlign val="superscript"/>
        <sz val="10"/>
        <rFont val="Arial"/>
        <family val="2"/>
      </rPr>
      <t>2</t>
    </r>
  </si>
  <si>
    <r>
      <t>Intra-group sales</t>
    </r>
    <r>
      <rPr>
        <vertAlign val="superscript"/>
        <sz val="10"/>
        <rFont val="Arial"/>
        <family val="2"/>
      </rPr>
      <t>2</t>
    </r>
  </si>
  <si>
    <r>
      <t>Underlying EBIT</t>
    </r>
    <r>
      <rPr>
        <b/>
        <vertAlign val="superscript"/>
        <sz val="10"/>
        <rFont val="Arial"/>
        <family val="2"/>
      </rPr>
      <t>3</t>
    </r>
  </si>
  <si>
    <r>
      <t>Underlying EBITA</t>
    </r>
    <r>
      <rPr>
        <vertAlign val="superscript"/>
        <sz val="10"/>
        <rFont val="Arial"/>
        <family val="2"/>
      </rPr>
      <t>4</t>
    </r>
  </si>
  <si>
    <r>
      <t>EBIT</t>
    </r>
    <r>
      <rPr>
        <vertAlign val="superscript"/>
        <sz val="10"/>
        <rFont val="Arial"/>
        <family val="2"/>
      </rPr>
      <t>3</t>
    </r>
  </si>
  <si>
    <r>
      <t>EBITA</t>
    </r>
    <r>
      <rPr>
        <vertAlign val="superscript"/>
        <sz val="10"/>
        <rFont val="Arial"/>
        <family val="2"/>
      </rPr>
      <t>4</t>
    </r>
  </si>
  <si>
    <r>
      <t>Amortisation of programme, customer-related and other intangible assets, and impairment of intangibles</t>
    </r>
    <r>
      <rPr>
        <vertAlign val="superscript"/>
        <sz val="10"/>
        <rFont val="Arial"/>
        <family val="2"/>
      </rPr>
      <t>3</t>
    </r>
  </si>
  <si>
    <r>
      <t>Amortisation and impairment of intangible assets</t>
    </r>
    <r>
      <rPr>
        <vertAlign val="superscript"/>
        <sz val="10"/>
        <rFont val="Arial"/>
        <family val="2"/>
      </rPr>
      <t>4</t>
    </r>
  </si>
  <si>
    <r>
      <t>2019</t>
    </r>
    <r>
      <rPr>
        <vertAlign val="superscript"/>
        <sz val="10"/>
        <rFont val="Arial"/>
        <family val="2"/>
      </rPr>
      <t>5</t>
    </r>
  </si>
  <si>
    <r>
      <t>2018</t>
    </r>
    <r>
      <rPr>
        <vertAlign val="superscript"/>
        <sz val="10"/>
        <rFont val="Arial"/>
        <family val="2"/>
      </rPr>
      <t>6</t>
    </r>
  </si>
  <si>
    <r>
      <t>Property, plant and equipment, right-of-use assets and investment property</t>
    </r>
    <r>
      <rPr>
        <vertAlign val="superscript"/>
        <sz val="10"/>
        <rFont val="Arial"/>
        <family val="2"/>
      </rPr>
      <t>7</t>
    </r>
  </si>
  <si>
    <r>
      <t>Payables and contract liabilities (excluding cash received on customers' account) less receivables</t>
    </r>
    <r>
      <rPr>
        <vertAlign val="superscript"/>
        <sz val="10"/>
        <rFont val="Arial"/>
        <family val="2"/>
      </rPr>
      <t>7</t>
    </r>
  </si>
  <si>
    <r>
      <t>Net capital expenditure</t>
    </r>
    <r>
      <rPr>
        <vertAlign val="superscript"/>
        <sz val="10"/>
        <rFont val="Arial"/>
        <family val="2"/>
      </rPr>
      <t>8</t>
    </r>
  </si>
  <si>
    <r>
      <t>Other movements</t>
    </r>
    <r>
      <rPr>
        <vertAlign val="superscript"/>
        <sz val="10"/>
        <rFont val="Arial"/>
        <family val="2"/>
      </rPr>
      <t>9</t>
    </r>
  </si>
  <si>
    <r>
      <t>Basic earnings per share - underlying</t>
    </r>
    <r>
      <rPr>
        <vertAlign val="superscript"/>
        <sz val="10"/>
        <rFont val="Arial"/>
        <family val="2"/>
      </rPr>
      <t>10</t>
    </r>
    <r>
      <rPr>
        <sz val="10"/>
        <rFont val="Arial"/>
        <family val="2"/>
      </rPr>
      <t xml:space="preserve"> (pence) excluding one-off tax benefit (derived from EBIT)</t>
    </r>
  </si>
  <si>
    <r>
      <t>Basic earnings per share - underlying</t>
    </r>
    <r>
      <rPr>
        <vertAlign val="superscript"/>
        <sz val="10"/>
        <rFont val="Arial"/>
        <family val="2"/>
      </rPr>
      <t xml:space="preserve">11 </t>
    </r>
    <r>
      <rPr>
        <sz val="10"/>
        <rFont val="Arial"/>
        <family val="2"/>
      </rPr>
      <t>(pence) excluding one-off tax benefit (derived from EBITA)</t>
    </r>
  </si>
  <si>
    <r>
      <t>Basic earnings per share - underlying</t>
    </r>
    <r>
      <rPr>
        <vertAlign val="superscript"/>
        <sz val="10"/>
        <rFont val="Arial"/>
        <family val="2"/>
      </rPr>
      <t>10</t>
    </r>
    <r>
      <rPr>
        <sz val="10"/>
        <rFont val="Arial"/>
        <family val="2"/>
      </rPr>
      <t xml:space="preserve"> (pence) including one-off tax benefit (derived from EBIT)</t>
    </r>
  </si>
  <si>
    <r>
      <t>Basic earnings per share - underlying</t>
    </r>
    <r>
      <rPr>
        <vertAlign val="superscript"/>
        <sz val="10"/>
        <rFont val="Arial"/>
        <family val="2"/>
      </rPr>
      <t>11</t>
    </r>
    <r>
      <rPr>
        <sz val="10"/>
        <rFont val="Arial"/>
        <family val="2"/>
      </rPr>
      <t xml:space="preserve"> (pence) including one-off tax benefit (derived from EBITA)</t>
    </r>
  </si>
  <si>
    <r>
      <t>Order backlog</t>
    </r>
    <r>
      <rPr>
        <vertAlign val="superscript"/>
        <sz val="10"/>
        <rFont val="Arial"/>
        <family val="2"/>
      </rPr>
      <t>12</t>
    </r>
    <r>
      <rPr>
        <sz val="10"/>
        <rFont val="Arial"/>
        <family val="2"/>
      </rPr>
      <t xml:space="preserve"> including the Group's share of equity accounted investments (£bn)</t>
    </r>
  </si>
  <si>
    <r>
      <t>Dividend per ordinary share (pence)</t>
    </r>
    <r>
      <rPr>
        <vertAlign val="superscript"/>
        <sz val="10"/>
        <rFont val="Arial"/>
        <family val="2"/>
      </rPr>
      <t>13</t>
    </r>
  </si>
  <si>
    <r>
      <t>Capital expenditure including leased assets</t>
    </r>
    <r>
      <rPr>
        <vertAlign val="superscript"/>
        <sz val="10"/>
        <rFont val="Arial"/>
        <family val="2"/>
      </rPr>
      <t>14,15</t>
    </r>
    <r>
      <rPr>
        <sz val="10"/>
        <rFont val="Arial"/>
        <family val="2"/>
      </rPr>
      <t xml:space="preserve"> (£m)</t>
    </r>
  </si>
  <si>
    <t>Platforms &amp; Services</t>
  </si>
  <si>
    <r>
      <t>Adjusting Items</t>
    </r>
    <r>
      <rPr>
        <b/>
        <vertAlign val="superscript"/>
        <sz val="10"/>
        <rFont val="Arial"/>
        <family val="2"/>
      </rPr>
      <t>footnote1</t>
    </r>
  </si>
  <si>
    <t>footnote 1</t>
  </si>
  <si>
    <t xml:space="preserve">Adjusting items are items of financial performance which have been determined by management as being material by their size or incidence and not relevant to an understanding of the Group's underlying business performance. Adjusting items were referred to as non-recurring items in prior years. No change has been made to the definition of these items, but the name has been changed to reflect that some items could be considered recurring in nature. The Group's definition of adjusting items includes profit or loss on business transactions, the impact of substantively enacted tax rate changes, and costs incurred which are one-off in nature, for example non-routine costs or income relating to post-retirement benefit schemes, and other items which management has determined as not being relevant to an understanding of the Group's underlying business performance. Note 1 to the Group accounts 2022 includes more information on those items reported as adjusting in the year. </t>
  </si>
  <si>
    <t>Group's share of the post-employment benefits surplus/(deficit)</t>
  </si>
  <si>
    <t>Net decrease/(increase in net debt)</t>
  </si>
  <si>
    <t xml:space="preserve">With effect from 2022, the Group established a new Digital Intelligence business, bringing together our non-US digital and data capabilities to further strengthen how we deliver these services and capabilites for our customers. The new Digital Intelligence business is reported within the Cyber &amp; Intelligence segment. In addition, our BAE Systems Australia business transitioned from the Air segment to the Maritime segment. Comparitive segmental financial information for 2021 has been re-presented to reflect the new business structure. </t>
  </si>
  <si>
    <t>Operating profit excluding amortisation of programme, customer-related and other intangible assets, impairment of intangible assets, finance costs and taxation expense of equity accounted investments (EBIT) and adjusting items.
With effect from 2021, the Group adopted the underlying EBIT profitability measure, to include charges relating to software and development intangible amortisation, in place of the previously reported underlying EBITA measure, as it reflects a better measure of underlying profitability, by including amortisation of software and
development intangibles as these charges are viewed as a recurring operational cost for the business. 2020 numbers have been re-presented on this basis.</t>
  </si>
  <si>
    <t>Operating profit excluding amortisation and impairment of intangible assets, finance costs and taxation expense of equity accounted investments (EBITA) and adjusting items.
Underlying EBITA has been used a profitability measure for 2018 - 2019 numbers.</t>
  </si>
  <si>
    <t>With effect from 1 January 2019, the Group adopted IFRS 16 Leases. This results in almost all leases being recognised on the balance sheet by lessees. The Group has applied the modified retrospective transition approach and therefore has not restated comparative amounts for the year ended 31 December 2018.</t>
  </si>
  <si>
    <t>Includes net expenditure on property, plant and equipment (net of proceeds from funding of assets), investment property, intangible assets, and other investments, and equity accounted investment funding.</t>
  </si>
  <si>
    <t>Includes cash flows from matured derivative financial instruments, foreign exchange, cash collateral and other non-cash movements.</t>
  </si>
  <si>
    <t xml:space="preserve">Cash expenditure on the purchase of property, plant and equipment; investment property; other investments; intangible assets; and equity accounted investment funding; plus the principal element of finance lease payments. </t>
  </si>
  <si>
    <t xml:space="preserve">Funding received from the UK government for property, plant and equipment at Barrow-in-Furness, UK, was previously reported against the associated assets in property, plant and equipment, right-of-use assets and investment property. Within 2022, these have been represented to match the presentation in the consolidated balance sheet of the 2022 Annual Report to be presented in working capital. The prior years have been re-presented to reflect this change. </t>
  </si>
  <si>
    <t>Air</t>
  </si>
  <si>
    <t>Maritime</t>
  </si>
  <si>
    <t>Cyber &amp; Intelligence</t>
  </si>
  <si>
    <t>HQ</t>
  </si>
  <si>
    <t>Intra-group sales</t>
  </si>
  <si>
    <t>Deduct: Principal element of lease payment and receipts</t>
  </si>
  <si>
    <t>Add back: Dividends received from equity accounted investments</t>
  </si>
  <si>
    <t>Deduct: Net interest paid</t>
  </si>
  <si>
    <t>Net Assets</t>
  </si>
  <si>
    <r>
      <t>Re-presented</t>
    </r>
    <r>
      <rPr>
        <vertAlign val="superscript"/>
        <sz val="10"/>
        <rFont val="Arial"/>
        <family val="2"/>
      </rPr>
      <t>1</t>
    </r>
  </si>
  <si>
    <r>
      <t>Sales</t>
    </r>
    <r>
      <rPr>
        <vertAlign val="superscript"/>
        <sz val="10"/>
        <rFont val="Arial"/>
        <family val="2"/>
      </rPr>
      <t>2</t>
    </r>
  </si>
  <si>
    <t>2021</t>
  </si>
  <si>
    <t>Acquisition-related (costs)/income</t>
  </si>
  <si>
    <t xml:space="preserve">Cash expenditure on the purchase of; property, plant and equipment, investment property, other investments, intangible assets, and equity accounted investment funding plus the principal element of finance lease payments net of funding received from the UK government relating to property, plant and equipment in Barrow-in-Furness, UK. </t>
  </si>
  <si>
    <t>2022</t>
  </si>
  <si>
    <t>2023</t>
  </si>
  <si>
    <r>
      <t>Adjusting Items</t>
    </r>
    <r>
      <rPr>
        <b/>
        <vertAlign val="superscript"/>
        <sz val="10"/>
        <rFont val="Arial"/>
        <family val="2"/>
      </rPr>
      <t>4</t>
    </r>
  </si>
  <si>
    <r>
      <t>Property, plant and equipment, right-of-use assets and investment property</t>
    </r>
    <r>
      <rPr>
        <vertAlign val="superscript"/>
        <sz val="10"/>
        <rFont val="Arial"/>
        <family val="2"/>
      </rPr>
      <t>5</t>
    </r>
  </si>
  <si>
    <r>
      <t>Balance sheet as at 31 December</t>
    </r>
    <r>
      <rPr>
        <b/>
        <vertAlign val="superscript"/>
        <sz val="10"/>
        <rFont val="Arial"/>
        <family val="2"/>
      </rPr>
      <t>6</t>
    </r>
  </si>
  <si>
    <t>Purchase of own shares</t>
  </si>
  <si>
    <t>Other</t>
  </si>
  <si>
    <t>Goodwill</t>
  </si>
  <si>
    <t>Other Intangible Assets</t>
  </si>
  <si>
    <t xml:space="preserve">With effect from 2022, the Group established a new Digital Intelligence business, bringing together our non-US digital and data capabilities to further strengthen how we deliver these services and capabilities for our customers. The new Digital Intelligence business is reported within the Cyber &amp; Intelligence segment. In addition, our BAE Systems Australia business transitioned from the Air segment to the Maritime segment. Comparative segmental financial information for 2021 has been re-presented to reflect the new business structure. The information presented for 2020 reflects the structure prior to the re-organisation. </t>
  </si>
  <si>
    <t xml:space="preserve">Operating profit excluding amortisation of programme, customer-related and other intangible assets, impairment of equity accounted investments and intangible assets, net finance costs and tax expense of equity accounted investments (EBIT) and adjusting items.
</t>
  </si>
  <si>
    <t>Adjusting items are items of financial performance which have been determined by management as being material by their size or incidence and not relevant to an understanding of the Group's underlying business performance and includes; profit or loss on business transactions, costs incurred which are one-off in nature - for example non-routine costs or income relating to post-retirement benefit schemes, the impact of substantively enacted tax rate changes, and other items which management has determined as not being relevant in understanding of the Group's underlying business performance.</t>
  </si>
  <si>
    <t>Net cash flow from operating activities, including dividends received from equity accounted investments, interest paid, net of interest
received, net capital expenditure and financial investments, and principal elements of lease payments and receipts.</t>
  </si>
  <si>
    <r>
      <t>Deduct: Net capital expenditure</t>
    </r>
    <r>
      <rPr>
        <vertAlign val="superscript"/>
        <sz val="10"/>
        <rFont val="Arial"/>
        <family val="2"/>
      </rPr>
      <t>6</t>
    </r>
  </si>
  <si>
    <r>
      <t>Free Cash Flow</t>
    </r>
    <r>
      <rPr>
        <b/>
        <vertAlign val="superscript"/>
        <sz val="10"/>
        <rFont val="Arial"/>
        <family val="2"/>
      </rPr>
      <t>7</t>
    </r>
  </si>
  <si>
    <r>
      <t>Other movements (including foreign exchange)</t>
    </r>
    <r>
      <rPr>
        <vertAlign val="superscript"/>
        <sz val="10"/>
        <rFont val="Arial"/>
        <family val="2"/>
      </rPr>
      <t>8</t>
    </r>
  </si>
  <si>
    <r>
      <t>Basic earnings per share - underlying</t>
    </r>
    <r>
      <rPr>
        <vertAlign val="superscript"/>
        <sz val="10"/>
        <rFont val="Arial"/>
        <family val="2"/>
      </rPr>
      <t>9</t>
    </r>
    <r>
      <rPr>
        <sz val="10"/>
        <rFont val="Arial"/>
        <family val="2"/>
      </rPr>
      <t xml:space="preserve"> (pence) excluding one-off tax benefit (derived from EBIT)</t>
    </r>
  </si>
  <si>
    <r>
      <t>Basic earnings per share - underlying</t>
    </r>
    <r>
      <rPr>
        <vertAlign val="superscript"/>
        <sz val="10"/>
        <rFont val="Arial"/>
        <family val="2"/>
      </rPr>
      <t>9</t>
    </r>
    <r>
      <rPr>
        <sz val="10"/>
        <rFont val="Arial"/>
        <family val="2"/>
      </rPr>
      <t xml:space="preserve"> (pence) including one-off tax benefit (derived from EBIT)</t>
    </r>
  </si>
  <si>
    <r>
      <t>Order backlog</t>
    </r>
    <r>
      <rPr>
        <vertAlign val="superscript"/>
        <sz val="10"/>
        <rFont val="Arial"/>
        <family val="2"/>
      </rPr>
      <t>10</t>
    </r>
    <r>
      <rPr>
        <sz val="10"/>
        <rFont val="Arial"/>
        <family val="2"/>
      </rPr>
      <t xml:space="preserve"> including the Group's share of equity accounted investments (£bn)</t>
    </r>
  </si>
  <si>
    <t>Dividend per ordinary share (pence)</t>
  </si>
  <si>
    <r>
      <t>Capital expenditure including leased assets</t>
    </r>
    <r>
      <rPr>
        <vertAlign val="superscript"/>
        <sz val="10"/>
        <rFont val="Arial"/>
        <family val="2"/>
      </rPr>
      <t>11</t>
    </r>
    <r>
      <rPr>
        <sz val="10"/>
        <rFont val="Arial"/>
        <family val="2"/>
      </rPr>
      <t xml:space="preserve"> (£m)</t>
    </r>
  </si>
  <si>
    <t>Profit for the year attributable to shareholders, excluding post-tax impact of amortisation of programme, customer-related and other
intangible assets, impairment of equity accounted investments and intangible assets, non-cash finance movements on pensions and financial
derivatives, and adjusting items attributable to shareholders, being underlying earnings, divided by number of shares as defined for Basic earnings per share
in accordance with IAS 33 Earnings per Share.</t>
  </si>
  <si>
    <t>Tax expense</t>
  </si>
  <si>
    <t>Financial and tax expense of equity accounted investments</t>
  </si>
  <si>
    <t>Deduct: Tax paid net of R&amp;D expenditure credits received</t>
  </si>
  <si>
    <t xml:space="preserve">Add back: Tax paid net of R&amp;D expenditure credits received </t>
  </si>
  <si>
    <r>
      <t>Amortisation of programme, customer-related and other intangible assets, and impairment of equity accounted investments and intangible assets</t>
    </r>
    <r>
      <rPr>
        <vertAlign val="superscript"/>
        <sz val="10"/>
        <rFont val="Arial"/>
        <family val="2"/>
      </rPr>
      <t>3</t>
    </r>
  </si>
  <si>
    <t>Dividends paid (including those paid to non-controlling interests)</t>
  </si>
  <si>
    <t>Working capital</t>
  </si>
  <si>
    <t>Includes assets funded by the UK Government for property, plant and equipment at Barrow-in-Furness, UK.</t>
  </si>
  <si>
    <t>Net debt (excluding lease liabilities)</t>
  </si>
  <si>
    <t>Net (increase)/decrease in net debt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</si>
</sst>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 ;\(#,##0\);\ &quot;-&quot;\ \ "/>
    <numFmt numFmtId="165" formatCode="_-* #,##0_-;\-* #,##0_-;_-* &quot;-&quot;??_-;_-@_-"/>
    <numFmt numFmtId="166" formatCode="0.0"/>
  </numFmts>
  <fonts count="8" x14ac:knownFonts="1">
    <font>
      <sz val="11"/>
      <color theme="1"/>
      <name val="Calibri"/>
      <family val="2"/>
      <scheme val="minor"/>
    </font>
    <font>
      <sz val="11"/>
      <color theme="1"/>
      <name val="Calibri"/>
      <family val="2"/>
      <scheme val="minor"/>
    </font>
    <font>
      <b/>
      <sz val="12"/>
      <name val="Arial"/>
      <family val="2"/>
    </font>
    <font>
      <sz val="10"/>
      <name val="Arial"/>
      <family val="2"/>
    </font>
    <font>
      <b/>
      <sz val="10"/>
      <name val="Arial"/>
      <family val="2"/>
    </font>
    <font>
      <vertAlign val="superscript"/>
      <sz val="10"/>
      <name val="Arial"/>
      <family val="2"/>
    </font>
    <font>
      <b/>
      <vertAlign val="superscript"/>
      <sz val="10"/>
      <name val="Arial"/>
      <family val="2"/>
    </font>
    <font>
      <sz val="10"/>
      <color theme="5" tint="-0.249977111117893"/>
      <name val="Arial"/>
      <family val="2"/>
    </font>
  </fonts>
  <fills count="4">
    <fill>
      <patternFill patternType="none"/>
    </fill>
    <fill>
      <patternFill patternType="gray125"/>
    </fill>
    <fill>
      <patternFill patternType="solid">
        <fgColor rgb="FFFFFF00"/>
        <bgColor indexed="64"/>
      </patternFill>
    </fill>
    <fill>
      <patternFill patternType="solid">
        <fgColor theme="6" tint="0.79998168889431442"/>
        <bgColor indexed="64"/>
      </patternFill>
    </fill>
  </fills>
  <borders count="4">
    <border>
      <left/>
      <right/>
      <top/>
      <bottom/>
      <diagonal/>
    </border>
    <border>
      <left/>
      <right/>
      <top style="thin">
        <color indexed="64"/>
      </top>
      <bottom style="medium">
        <color indexed="64"/>
      </bottom>
      <diagonal/>
    </border>
    <border>
      <left/>
      <right/>
      <top/>
      <bottom style="thin">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52">
    <xf numFmtId="0" fontId="0" fillId="0" borderId="0" xfId="0"/>
    <xf numFmtId="0" fontId="0" fillId="0" borderId="0" xfId="0"/>
    <xf numFmtId="0" fontId="2" fillId="0" borderId="0" xfId="0" applyFont="1" applyFill="1"/>
    <xf numFmtId="0" fontId="3" fillId="0" borderId="0" xfId="0" applyFont="1" applyFill="1"/>
    <xf numFmtId="0" fontId="3" fillId="0" borderId="0" xfId="0" applyFont="1" applyFill="1" applyAlignment="1">
      <alignment horizontal="right"/>
    </xf>
    <xf numFmtId="0" fontId="4" fillId="0" borderId="0" xfId="0" applyFont="1" applyFill="1"/>
    <xf numFmtId="49" fontId="3" fillId="0" borderId="0" xfId="0" applyNumberFormat="1" applyFont="1" applyFill="1" applyAlignment="1">
      <alignment horizontal="right"/>
    </xf>
    <xf numFmtId="0" fontId="4" fillId="0" borderId="0" xfId="0" applyFont="1" applyFill="1" applyAlignment="1">
      <alignment horizontal="right"/>
    </xf>
    <xf numFmtId="164" fontId="4" fillId="0" borderId="0" xfId="0" applyNumberFormat="1" applyFont="1" applyFill="1" applyAlignment="1">
      <alignment horizontal="right"/>
    </xf>
    <xf numFmtId="164" fontId="3" fillId="0" borderId="0" xfId="0" applyNumberFormat="1" applyFont="1" applyFill="1" applyAlignment="1">
      <alignment horizontal="right"/>
    </xf>
    <xf numFmtId="0" fontId="3" fillId="0" borderId="1" xfId="0" applyFont="1" applyFill="1" applyBorder="1"/>
    <xf numFmtId="164" fontId="4" fillId="0" borderId="1" xfId="0" applyNumberFormat="1" applyFont="1" applyFill="1" applyBorder="1" applyAlignment="1">
      <alignment horizontal="right"/>
    </xf>
    <xf numFmtId="164" fontId="3" fillId="0" borderId="1" xfId="0" applyNumberFormat="1" applyFont="1" applyFill="1" applyBorder="1" applyAlignment="1">
      <alignment horizontal="right"/>
    </xf>
    <xf numFmtId="0" fontId="3" fillId="0" borderId="2" xfId="0" applyFont="1" applyFill="1" applyBorder="1"/>
    <xf numFmtId="164" fontId="4" fillId="0" borderId="2" xfId="0" applyNumberFormat="1" applyFont="1" applyFill="1" applyBorder="1" applyAlignment="1">
      <alignment horizontal="right"/>
    </xf>
    <xf numFmtId="164" fontId="3" fillId="0" borderId="2" xfId="0" applyNumberFormat="1" applyFont="1" applyFill="1" applyBorder="1" applyAlignment="1">
      <alignment horizontal="right"/>
    </xf>
    <xf numFmtId="0" fontId="3" fillId="0" borderId="0" xfId="0" applyFont="1" applyFill="1" applyAlignment="1">
      <alignment wrapText="1"/>
    </xf>
    <xf numFmtId="0" fontId="4" fillId="0" borderId="1" xfId="0" applyFont="1" applyFill="1" applyBorder="1"/>
    <xf numFmtId="0" fontId="3" fillId="0" borderId="0" xfId="0" applyFont="1" applyFill="1" applyBorder="1"/>
    <xf numFmtId="0" fontId="4" fillId="0" borderId="0" xfId="0" applyFont="1" applyFill="1" applyBorder="1" applyAlignment="1">
      <alignment horizontal="right"/>
    </xf>
    <xf numFmtId="0" fontId="3" fillId="0" borderId="0" xfId="0" applyFont="1" applyFill="1" applyBorder="1" applyAlignment="1">
      <alignment horizontal="right"/>
    </xf>
    <xf numFmtId="0" fontId="4" fillId="0" borderId="0" xfId="0" applyFont="1" applyFill="1" applyBorder="1"/>
    <xf numFmtId="164" fontId="4" fillId="0" borderId="0" xfId="0" applyNumberFormat="1" applyFont="1" applyFill="1" applyBorder="1"/>
    <xf numFmtId="164" fontId="3" fillId="0" borderId="0" xfId="0" applyNumberFormat="1" applyFont="1" applyFill="1" applyBorder="1"/>
    <xf numFmtId="0" fontId="3" fillId="0" borderId="3" xfId="0" applyFont="1" applyFill="1" applyBorder="1"/>
    <xf numFmtId="164" fontId="4" fillId="0" borderId="3" xfId="0" applyNumberFormat="1" applyFont="1" applyFill="1" applyBorder="1" applyAlignment="1">
      <alignment horizontal="right"/>
    </xf>
    <xf numFmtId="164" fontId="3" fillId="0" borderId="3" xfId="0" applyNumberFormat="1" applyFont="1" applyFill="1" applyBorder="1" applyAlignment="1">
      <alignment horizontal="right"/>
    </xf>
    <xf numFmtId="166" fontId="3" fillId="0" borderId="0" xfId="0" applyNumberFormat="1" applyFont="1" applyFill="1"/>
    <xf numFmtId="165" fontId="3" fillId="0" borderId="0" xfId="1" applyNumberFormat="1" applyFont="1" applyFill="1" applyAlignment="1">
      <alignment horizontal="right" wrapText="1"/>
    </xf>
    <xf numFmtId="0" fontId="3" fillId="0" borderId="0" xfId="0" applyFont="1" applyFill="1" applyAlignment="1">
      <alignment horizontal="right" vertical="top"/>
    </xf>
    <xf numFmtId="164" fontId="3" fillId="0" borderId="0" xfId="0" applyNumberFormat="1" applyFont="1" applyFill="1" applyBorder="1" applyAlignment="1">
      <alignment horizontal="right"/>
    </xf>
    <xf numFmtId="0" fontId="4" fillId="0" borderId="2" xfId="0" applyFont="1" applyFill="1" applyBorder="1"/>
    <xf numFmtId="0" fontId="4" fillId="0" borderId="0" xfId="0" applyNumberFormat="1" applyFont="1" applyFill="1" applyAlignment="1">
      <alignment horizontal="right"/>
    </xf>
    <xf numFmtId="0" fontId="3" fillId="0" borderId="0" xfId="0" applyNumberFormat="1" applyFont="1" applyFill="1" applyAlignment="1">
      <alignment horizontal="right"/>
    </xf>
    <xf numFmtId="166" fontId="4" fillId="0" borderId="0" xfId="0" applyNumberFormat="1" applyFont="1" applyFill="1"/>
    <xf numFmtId="165" fontId="4" fillId="0" borderId="0" xfId="1" applyNumberFormat="1" applyFont="1" applyFill="1" applyAlignment="1">
      <alignment horizontal="right" wrapText="1"/>
    </xf>
    <xf numFmtId="164" fontId="3" fillId="2" borderId="0" xfId="0" applyNumberFormat="1" applyFont="1" applyFill="1" applyAlignment="1">
      <alignment horizontal="right"/>
    </xf>
    <xf numFmtId="164" fontId="3" fillId="0" borderId="0" xfId="0" applyNumberFormat="1" applyFont="1" applyFill="1"/>
    <xf numFmtId="0" fontId="3" fillId="0" borderId="0" xfId="0" applyFont="1" applyFill="1" applyAlignment="1"/>
    <xf numFmtId="0" fontId="4" fillId="0" borderId="3" xfId="0" applyFont="1" applyFill="1" applyBorder="1"/>
    <xf numFmtId="164" fontId="4" fillId="0" borderId="0" xfId="0" applyNumberFormat="1" applyFont="1" applyFill="1" applyBorder="1" applyAlignment="1">
      <alignment horizontal="right"/>
    </xf>
    <xf numFmtId="0" fontId="3" fillId="0" borderId="0" xfId="0" applyFont="1" applyFill="1" applyAlignment="1">
      <alignment vertical="top"/>
    </xf>
    <xf numFmtId="0" fontId="3" fillId="0" borderId="2" xfId="0" applyFont="1" applyFill="1" applyBorder="1" applyAlignment="1">
      <alignment horizontal="right"/>
    </xf>
    <xf numFmtId="0" fontId="7" fillId="0" borderId="0" xfId="0" applyFont="1" applyFill="1"/>
    <xf numFmtId="0" fontId="7" fillId="0" borderId="0" xfId="0" applyFont="1" applyFill="1" applyAlignment="1"/>
    <xf numFmtId="165" fontId="4" fillId="0" borderId="2" xfId="1" applyNumberFormat="1" applyFont="1" applyFill="1" applyBorder="1"/>
    <xf numFmtId="165" fontId="3" fillId="0" borderId="2" xfId="1" applyNumberFormat="1" applyFont="1" applyFill="1" applyBorder="1"/>
    <xf numFmtId="0" fontId="3" fillId="3" borderId="0" xfId="0" applyFont="1" applyFill="1" applyAlignment="1">
      <alignment vertical="top" wrapText="1"/>
    </xf>
    <xf numFmtId="0" fontId="3" fillId="3" borderId="0" xfId="0" applyFont="1" applyFill="1" applyAlignment="1">
      <alignment vertical="top"/>
    </xf>
    <xf numFmtId="0" fontId="3" fillId="0" borderId="0" xfId="0" applyFont="1" applyFill="1" applyAlignment="1">
      <alignment horizontal="left" vertical="top"/>
    </xf>
    <xf numFmtId="0" fontId="3" fillId="0" borderId="0" xfId="0" applyFont="1" applyFill="1" applyAlignment="1">
      <alignment horizontal="left" vertical="top" wrapText="1"/>
    </xf>
    <xf numFmtId="0" fontId="3" fillId="0" borderId="0" xfId="0" applyFont="1" applyFill="1" applyAlignment="1">
      <alignment horizontal="center" vertical="top" wrapText="1"/>
    </xf>
  </cellXfs>
  <cellStyles count="2">
    <cellStyle name="Comma" xfId="1" builtinId="3"/>
    <cellStyle name="Normal"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0"/>
  <sheetViews>
    <sheetView showGridLines="0" tabSelected="1" topLeftCell="A58" zoomScaleNormal="100" workbookViewId="0">
      <selection activeCell="J59" sqref="J59"/>
    </sheetView>
  </sheetViews>
  <sheetFormatPr defaultColWidth="9.140625" defaultRowHeight="12.75" x14ac:dyDescent="0.2"/>
  <cols>
    <col min="1" max="1" width="3" style="3" customWidth="1"/>
    <col min="2" max="2" width="89.85546875" style="3" bestFit="1" customWidth="1"/>
    <col min="3" max="3" width="11.140625" style="3" customWidth="1"/>
    <col min="4" max="4" width="14" style="3" bestFit="1" customWidth="1"/>
    <col min="5" max="6" width="12.7109375" style="3" bestFit="1" customWidth="1"/>
    <col min="7" max="7" width="12.7109375" style="4" bestFit="1" customWidth="1"/>
    <col min="8" max="8" width="6.5703125" style="3" customWidth="1"/>
    <col min="9" max="16384" width="9.140625" style="3"/>
  </cols>
  <sheetData>
    <row r="1" spans="1:7" ht="15.75" x14ac:dyDescent="0.25">
      <c r="A1" s="2" t="s">
        <v>12</v>
      </c>
    </row>
    <row r="3" spans="1:7" x14ac:dyDescent="0.2">
      <c r="B3" s="5" t="s">
        <v>30</v>
      </c>
      <c r="C3" s="5"/>
      <c r="F3" s="5"/>
    </row>
    <row r="4" spans="1:7" x14ac:dyDescent="0.2">
      <c r="C4" s="32">
        <v>2024</v>
      </c>
      <c r="D4" s="6" t="s">
        <v>114</v>
      </c>
      <c r="E4" s="6" t="s">
        <v>113</v>
      </c>
      <c r="F4" s="6" t="s">
        <v>110</v>
      </c>
      <c r="G4" s="6" t="s">
        <v>43</v>
      </c>
    </row>
    <row r="5" spans="1:7" ht="14.25" x14ac:dyDescent="0.2">
      <c r="C5" s="32"/>
      <c r="D5" s="33"/>
      <c r="E5" s="33"/>
      <c r="F5" s="33" t="s">
        <v>108</v>
      </c>
      <c r="G5" s="6"/>
    </row>
    <row r="6" spans="1:7" x14ac:dyDescent="0.2">
      <c r="B6" s="5"/>
      <c r="C6" s="7" t="s">
        <v>0</v>
      </c>
      <c r="D6" s="4" t="s">
        <v>0</v>
      </c>
      <c r="E6" s="4" t="s">
        <v>0</v>
      </c>
      <c r="F6" s="4" t="s">
        <v>0</v>
      </c>
      <c r="G6" s="4" t="s">
        <v>0</v>
      </c>
    </row>
    <row r="7" spans="1:7" x14ac:dyDescent="0.2">
      <c r="B7" s="5" t="s">
        <v>13</v>
      </c>
      <c r="C7" s="5"/>
      <c r="G7" s="3"/>
    </row>
    <row r="8" spans="1:7" ht="14.25" x14ac:dyDescent="0.2">
      <c r="B8" s="5" t="s">
        <v>109</v>
      </c>
      <c r="C8" s="5"/>
      <c r="G8" s="3"/>
    </row>
    <row r="9" spans="1:7" x14ac:dyDescent="0.2">
      <c r="B9" s="3" t="s">
        <v>10</v>
      </c>
      <c r="C9" s="8">
        <v>7189</v>
      </c>
      <c r="D9" s="9">
        <v>5458</v>
      </c>
      <c r="E9" s="9">
        <v>5057</v>
      </c>
      <c r="F9" s="9">
        <v>4491</v>
      </c>
      <c r="G9" s="9">
        <v>4557</v>
      </c>
    </row>
    <row r="10" spans="1:7" x14ac:dyDescent="0.2">
      <c r="B10" s="3" t="s">
        <v>85</v>
      </c>
      <c r="C10" s="8">
        <v>4390</v>
      </c>
      <c r="D10" s="9">
        <v>3922</v>
      </c>
      <c r="E10" s="9">
        <v>3688</v>
      </c>
      <c r="F10" s="9">
        <v>3395</v>
      </c>
      <c r="G10" s="9">
        <v>3503</v>
      </c>
    </row>
    <row r="11" spans="1:7" x14ac:dyDescent="0.2">
      <c r="B11" s="3" t="s">
        <v>99</v>
      </c>
      <c r="C11" s="8">
        <v>8519</v>
      </c>
      <c r="D11" s="9">
        <v>8058</v>
      </c>
      <c r="E11" s="9">
        <v>7698</v>
      </c>
      <c r="F11" s="9">
        <v>7449</v>
      </c>
      <c r="G11" s="9">
        <v>7910</v>
      </c>
    </row>
    <row r="12" spans="1:7" x14ac:dyDescent="0.2">
      <c r="B12" s="3" t="s">
        <v>100</v>
      </c>
      <c r="C12" s="8">
        <v>6187</v>
      </c>
      <c r="D12" s="9">
        <v>5536</v>
      </c>
      <c r="E12" s="30">
        <v>4598</v>
      </c>
      <c r="F12" s="30">
        <v>4169</v>
      </c>
      <c r="G12" s="30">
        <v>3257</v>
      </c>
    </row>
    <row r="13" spans="1:7" x14ac:dyDescent="0.2">
      <c r="B13" s="3" t="s">
        <v>101</v>
      </c>
      <c r="C13" s="8">
        <v>2411</v>
      </c>
      <c r="D13" s="9">
        <v>2321</v>
      </c>
      <c r="E13" s="30">
        <v>2205</v>
      </c>
      <c r="F13" s="30">
        <v>1923</v>
      </c>
      <c r="G13" s="30">
        <v>1812</v>
      </c>
    </row>
    <row r="14" spans="1:7" x14ac:dyDescent="0.2">
      <c r="B14" s="3" t="s">
        <v>102</v>
      </c>
      <c r="C14" s="8">
        <v>203</v>
      </c>
      <c r="D14" s="9">
        <v>471</v>
      </c>
      <c r="E14" s="9">
        <v>420</v>
      </c>
      <c r="F14" s="9">
        <v>281</v>
      </c>
      <c r="G14" s="9">
        <v>190</v>
      </c>
    </row>
    <row r="15" spans="1:7" x14ac:dyDescent="0.2">
      <c r="B15" s="3" t="s">
        <v>103</v>
      </c>
      <c r="C15" s="8">
        <v>-564</v>
      </c>
      <c r="D15" s="9">
        <v>-482</v>
      </c>
      <c r="E15" s="9">
        <v>-410</v>
      </c>
      <c r="F15" s="9">
        <v>-398</v>
      </c>
      <c r="G15" s="9">
        <v>-367</v>
      </c>
    </row>
    <row r="16" spans="1:7" ht="13.5" thickBot="1" x14ac:dyDescent="0.25">
      <c r="B16" s="10"/>
      <c r="C16" s="11">
        <v>28335</v>
      </c>
      <c r="D16" s="12">
        <v>25284</v>
      </c>
      <c r="E16" s="12">
        <v>23256</v>
      </c>
      <c r="F16" s="12">
        <v>21310</v>
      </c>
      <c r="G16" s="12">
        <v>20862</v>
      </c>
    </row>
    <row r="17" spans="2:7" ht="14.25" x14ac:dyDescent="0.2">
      <c r="B17" s="5" t="s">
        <v>66</v>
      </c>
      <c r="C17" s="5"/>
      <c r="G17" s="3"/>
    </row>
    <row r="18" spans="2:7" x14ac:dyDescent="0.2">
      <c r="B18" s="3" t="s">
        <v>10</v>
      </c>
      <c r="C18" s="8">
        <v>1071</v>
      </c>
      <c r="D18" s="9">
        <v>878</v>
      </c>
      <c r="E18" s="9">
        <v>838</v>
      </c>
      <c r="F18" s="9">
        <v>766</v>
      </c>
      <c r="G18" s="9">
        <v>674</v>
      </c>
    </row>
    <row r="19" spans="2:7" x14ac:dyDescent="0.2">
      <c r="B19" s="3" t="s">
        <v>85</v>
      </c>
      <c r="C19" s="8">
        <v>448</v>
      </c>
      <c r="D19" s="9">
        <v>354</v>
      </c>
      <c r="E19" s="9">
        <v>326</v>
      </c>
      <c r="F19" s="9">
        <v>259</v>
      </c>
      <c r="G19" s="9">
        <v>190</v>
      </c>
    </row>
    <row r="20" spans="2:7" x14ac:dyDescent="0.2">
      <c r="B20" s="3" t="s">
        <v>99</v>
      </c>
      <c r="C20" s="8">
        <v>1007</v>
      </c>
      <c r="D20" s="9">
        <v>949</v>
      </c>
      <c r="E20" s="9">
        <v>849</v>
      </c>
      <c r="F20" s="9">
        <v>772</v>
      </c>
      <c r="G20" s="9">
        <v>909</v>
      </c>
    </row>
    <row r="21" spans="2:7" x14ac:dyDescent="0.2">
      <c r="B21" s="3" t="s">
        <v>100</v>
      </c>
      <c r="C21" s="8">
        <v>474</v>
      </c>
      <c r="D21" s="9">
        <v>425</v>
      </c>
      <c r="E21" s="9">
        <v>356</v>
      </c>
      <c r="F21" s="9">
        <v>351</v>
      </c>
      <c r="G21" s="9">
        <v>279</v>
      </c>
    </row>
    <row r="22" spans="2:7" x14ac:dyDescent="0.2">
      <c r="B22" s="3" t="s">
        <v>101</v>
      </c>
      <c r="C22" s="8">
        <v>199</v>
      </c>
      <c r="D22" s="9">
        <v>199</v>
      </c>
      <c r="E22" s="9">
        <v>232</v>
      </c>
      <c r="F22" s="9">
        <v>179</v>
      </c>
      <c r="G22" s="9">
        <v>135</v>
      </c>
    </row>
    <row r="23" spans="2:7" x14ac:dyDescent="0.2">
      <c r="B23" s="13" t="s">
        <v>102</v>
      </c>
      <c r="C23" s="14">
        <v>-184</v>
      </c>
      <c r="D23" s="15">
        <v>-123</v>
      </c>
      <c r="E23" s="15">
        <v>-122</v>
      </c>
      <c r="F23" s="15">
        <v>-122</v>
      </c>
      <c r="G23" s="15">
        <v>-150</v>
      </c>
    </row>
    <row r="24" spans="2:7" x14ac:dyDescent="0.2">
      <c r="C24" s="8">
        <v>3015</v>
      </c>
      <c r="D24" s="9">
        <v>2682</v>
      </c>
      <c r="E24" s="9">
        <v>2479</v>
      </c>
      <c r="F24" s="9">
        <v>2205</v>
      </c>
      <c r="G24" s="9">
        <v>2037</v>
      </c>
    </row>
    <row r="25" spans="2:7" ht="14.25" x14ac:dyDescent="0.2">
      <c r="B25" s="5" t="s">
        <v>115</v>
      </c>
      <c r="C25" s="8"/>
      <c r="D25" s="9"/>
      <c r="E25" s="9"/>
      <c r="F25" s="9"/>
      <c r="G25" s="9"/>
    </row>
    <row r="26" spans="2:7" x14ac:dyDescent="0.2">
      <c r="B26" s="3" t="s">
        <v>51</v>
      </c>
      <c r="C26" s="8">
        <v>94</v>
      </c>
      <c r="D26" s="9">
        <v>0</v>
      </c>
      <c r="E26" s="9">
        <v>94</v>
      </c>
      <c r="F26" s="9">
        <v>158</v>
      </c>
      <c r="G26" s="9">
        <v>-5</v>
      </c>
    </row>
    <row r="27" spans="2:7" x14ac:dyDescent="0.2">
      <c r="B27" s="3" t="s">
        <v>44</v>
      </c>
      <c r="C27" s="8">
        <v>13</v>
      </c>
      <c r="D27" s="9">
        <v>60</v>
      </c>
      <c r="E27" s="9">
        <v>0</v>
      </c>
      <c r="F27" s="9">
        <v>0</v>
      </c>
      <c r="G27" s="9">
        <v>64</v>
      </c>
    </row>
    <row r="28" spans="2:7" x14ac:dyDescent="0.2">
      <c r="B28" s="3" t="s">
        <v>47</v>
      </c>
      <c r="C28" s="8">
        <v>0</v>
      </c>
      <c r="D28" s="9">
        <v>0</v>
      </c>
      <c r="E28" s="9">
        <v>0</v>
      </c>
      <c r="F28" s="9">
        <v>182</v>
      </c>
      <c r="G28" s="9">
        <v>0</v>
      </c>
    </row>
    <row r="29" spans="2:7" x14ac:dyDescent="0.2">
      <c r="B29" s="18" t="s">
        <v>111</v>
      </c>
      <c r="C29" s="40">
        <v>-72</v>
      </c>
      <c r="D29" s="30">
        <v>-20</v>
      </c>
      <c r="E29" s="30">
        <v>-16</v>
      </c>
      <c r="F29" s="30">
        <v>10</v>
      </c>
      <c r="G29" s="30">
        <v>-20</v>
      </c>
    </row>
    <row r="30" spans="2:7" x14ac:dyDescent="0.2">
      <c r="B30" s="3" t="s">
        <v>32</v>
      </c>
      <c r="C30" s="8">
        <v>0</v>
      </c>
      <c r="D30" s="9">
        <v>0</v>
      </c>
      <c r="E30" s="9">
        <v>0</v>
      </c>
      <c r="F30" s="9">
        <v>0</v>
      </c>
      <c r="G30" s="9">
        <v>-7</v>
      </c>
    </row>
    <row r="31" spans="2:7" x14ac:dyDescent="0.2">
      <c r="B31" s="18" t="s">
        <v>119</v>
      </c>
      <c r="C31" s="40">
        <v>-12</v>
      </c>
      <c r="D31" s="30">
        <v>0</v>
      </c>
      <c r="E31" s="30">
        <v>0</v>
      </c>
      <c r="F31" s="30">
        <v>0</v>
      </c>
      <c r="G31" s="30">
        <v>-13</v>
      </c>
    </row>
    <row r="32" spans="2:7" ht="14.25" x14ac:dyDescent="0.2">
      <c r="B32" s="39" t="s">
        <v>68</v>
      </c>
      <c r="C32" s="25">
        <v>3038</v>
      </c>
      <c r="D32" s="26">
        <v>2722</v>
      </c>
      <c r="E32" s="26">
        <v>2557</v>
      </c>
      <c r="F32" s="26">
        <v>2555</v>
      </c>
      <c r="G32" s="26">
        <v>2056</v>
      </c>
    </row>
    <row r="33" spans="2:14" ht="27" x14ac:dyDescent="0.2">
      <c r="B33" s="16" t="s">
        <v>139</v>
      </c>
      <c r="C33" s="8">
        <v>-344</v>
      </c>
      <c r="D33" s="9">
        <v>-116</v>
      </c>
      <c r="E33" s="9">
        <v>-111</v>
      </c>
      <c r="F33" s="9">
        <v>-101</v>
      </c>
      <c r="G33" s="9">
        <v>-46</v>
      </c>
    </row>
    <row r="34" spans="2:14" x14ac:dyDescent="0.2">
      <c r="B34" s="13" t="s">
        <v>136</v>
      </c>
      <c r="C34" s="14">
        <v>-9</v>
      </c>
      <c r="D34" s="15">
        <v>-33</v>
      </c>
      <c r="E34" s="15">
        <v>-75</v>
      </c>
      <c r="F34" s="15">
        <v>-65</v>
      </c>
      <c r="G34" s="15">
        <v>-80</v>
      </c>
    </row>
    <row r="35" spans="2:14" x14ac:dyDescent="0.2">
      <c r="B35" s="21" t="s">
        <v>57</v>
      </c>
      <c r="C35" s="8">
        <v>2685</v>
      </c>
      <c r="D35" s="9">
        <v>2573</v>
      </c>
      <c r="E35" s="9">
        <v>2371</v>
      </c>
      <c r="F35" s="9">
        <v>2389</v>
      </c>
      <c r="G35" s="9">
        <v>1930</v>
      </c>
    </row>
    <row r="36" spans="2:14" x14ac:dyDescent="0.2">
      <c r="B36" s="13" t="s">
        <v>58</v>
      </c>
      <c r="C36" s="14">
        <v>-353</v>
      </c>
      <c r="D36" s="15">
        <v>-247</v>
      </c>
      <c r="E36" s="15">
        <v>-395</v>
      </c>
      <c r="F36" s="15">
        <v>-279</v>
      </c>
      <c r="G36" s="15">
        <v>-334</v>
      </c>
    </row>
    <row r="37" spans="2:14" x14ac:dyDescent="0.2">
      <c r="B37" s="5" t="s">
        <v>11</v>
      </c>
      <c r="C37" s="8">
        <v>2332</v>
      </c>
      <c r="D37" s="9">
        <v>2326</v>
      </c>
      <c r="E37" s="9">
        <v>1976</v>
      </c>
      <c r="F37" s="9">
        <v>2110</v>
      </c>
      <c r="G37" s="9">
        <v>1596</v>
      </c>
    </row>
    <row r="38" spans="2:14" x14ac:dyDescent="0.2">
      <c r="B38" s="13" t="s">
        <v>135</v>
      </c>
      <c r="C38" s="14">
        <v>-291</v>
      </c>
      <c r="D38" s="15">
        <v>-386</v>
      </c>
      <c r="E38" s="15">
        <v>-315</v>
      </c>
      <c r="F38" s="15">
        <v>-198</v>
      </c>
      <c r="G38" s="15">
        <v>-225</v>
      </c>
    </row>
    <row r="39" spans="2:14" ht="13.5" thickBot="1" x14ac:dyDescent="0.25">
      <c r="B39" s="17" t="s">
        <v>14</v>
      </c>
      <c r="C39" s="11">
        <v>2041</v>
      </c>
      <c r="D39" s="12">
        <v>1940</v>
      </c>
      <c r="E39" s="12">
        <v>1661</v>
      </c>
      <c r="F39" s="12">
        <v>1912</v>
      </c>
      <c r="G39" s="12">
        <v>1371</v>
      </c>
    </row>
    <row r="40" spans="2:14" x14ac:dyDescent="0.2">
      <c r="G40" s="3"/>
    </row>
    <row r="41" spans="2:14" ht="14.25" x14ac:dyDescent="0.2">
      <c r="B41" s="5" t="s">
        <v>117</v>
      </c>
      <c r="C41" s="5"/>
      <c r="G41" s="3"/>
    </row>
    <row r="42" spans="2:14" x14ac:dyDescent="0.2">
      <c r="B42" s="18"/>
      <c r="C42" s="32">
        <v>2024</v>
      </c>
      <c r="D42" s="33" t="s">
        <v>114</v>
      </c>
      <c r="E42" s="33" t="s">
        <v>113</v>
      </c>
      <c r="F42" s="33" t="s">
        <v>110</v>
      </c>
      <c r="G42" s="33" t="s">
        <v>43</v>
      </c>
    </row>
    <row r="43" spans="2:14" x14ac:dyDescent="0.2">
      <c r="B43" s="18"/>
      <c r="C43" s="19" t="s">
        <v>0</v>
      </c>
      <c r="D43" s="20" t="s">
        <v>0</v>
      </c>
      <c r="E43" s="20" t="s">
        <v>0</v>
      </c>
      <c r="F43" s="20" t="s">
        <v>0</v>
      </c>
      <c r="G43" s="20" t="s">
        <v>0</v>
      </c>
    </row>
    <row r="44" spans="2:14" x14ac:dyDescent="0.2">
      <c r="B44" s="3" t="s">
        <v>120</v>
      </c>
      <c r="C44" s="8">
        <v>13297</v>
      </c>
      <c r="D44" s="9">
        <v>11386</v>
      </c>
      <c r="E44" s="9">
        <v>11819</v>
      </c>
      <c r="F44" s="9">
        <v>10910</v>
      </c>
      <c r="G44" s="9">
        <v>10846</v>
      </c>
    </row>
    <row r="45" spans="2:14" x14ac:dyDescent="0.2">
      <c r="B45" s="3" t="s">
        <v>121</v>
      </c>
      <c r="C45" s="8">
        <v>2965</v>
      </c>
      <c r="D45" s="9">
        <v>713</v>
      </c>
      <c r="E45" s="9">
        <v>825</v>
      </c>
      <c r="F45" s="9">
        <v>806</v>
      </c>
      <c r="G45" s="9">
        <v>899</v>
      </c>
    </row>
    <row r="46" spans="2:14" ht="14.25" x14ac:dyDescent="0.2">
      <c r="B46" s="3" t="s">
        <v>116</v>
      </c>
      <c r="C46" s="8">
        <v>6636</v>
      </c>
      <c r="D46" s="9">
        <v>5003</v>
      </c>
      <c r="E46" s="9">
        <v>4723</v>
      </c>
      <c r="F46" s="9">
        <v>4010</v>
      </c>
      <c r="G46" s="9">
        <v>3836</v>
      </c>
    </row>
    <row r="47" spans="2:14" x14ac:dyDescent="0.2">
      <c r="B47" s="3" t="s">
        <v>17</v>
      </c>
      <c r="C47" s="8">
        <v>906</v>
      </c>
      <c r="D47" s="9">
        <v>916</v>
      </c>
      <c r="E47" s="9">
        <v>886</v>
      </c>
      <c r="F47" s="9">
        <v>630</v>
      </c>
      <c r="G47" s="9">
        <v>409</v>
      </c>
    </row>
    <row r="48" spans="2:14" x14ac:dyDescent="0.2">
      <c r="B48" s="3" t="s">
        <v>141</v>
      </c>
      <c r="C48" s="8">
        <v>-6386</v>
      </c>
      <c r="D48" s="9">
        <v>-5468</v>
      </c>
      <c r="E48" s="9">
        <v>-4119</v>
      </c>
      <c r="F48" s="9">
        <v>-3740</v>
      </c>
      <c r="G48" s="9">
        <v>-3699</v>
      </c>
      <c r="K48" s="38"/>
      <c r="M48" s="37"/>
      <c r="N48" s="37"/>
    </row>
    <row r="49" spans="2:7" x14ac:dyDescent="0.2">
      <c r="B49" s="16" t="s">
        <v>42</v>
      </c>
      <c r="C49" s="8">
        <v>-1817</v>
      </c>
      <c r="D49" s="9">
        <v>-1396</v>
      </c>
      <c r="E49" s="9">
        <v>-1582</v>
      </c>
      <c r="F49" s="9">
        <v>-1252</v>
      </c>
      <c r="G49" s="9">
        <v>-1203</v>
      </c>
    </row>
    <row r="50" spans="2:7" x14ac:dyDescent="0.2">
      <c r="B50" s="3" t="s">
        <v>18</v>
      </c>
      <c r="C50" s="8">
        <v>-69</v>
      </c>
      <c r="D50" s="9">
        <v>-112</v>
      </c>
      <c r="E50" s="9">
        <v>-138</v>
      </c>
      <c r="F50" s="9">
        <v>-1</v>
      </c>
      <c r="G50" s="9">
        <v>36</v>
      </c>
    </row>
    <row r="51" spans="2:7" x14ac:dyDescent="0.2">
      <c r="B51" s="3" t="s">
        <v>89</v>
      </c>
      <c r="C51" s="8">
        <v>768</v>
      </c>
      <c r="D51" s="9">
        <v>229</v>
      </c>
      <c r="E51" s="9">
        <v>646</v>
      </c>
      <c r="F51" s="9">
        <v>-2124</v>
      </c>
      <c r="G51" s="9">
        <v>-4485</v>
      </c>
    </row>
    <row r="52" spans="2:7" x14ac:dyDescent="0.2">
      <c r="B52" s="3" t="s">
        <v>19</v>
      </c>
      <c r="C52" s="8">
        <v>422</v>
      </c>
      <c r="D52" s="9">
        <v>474</v>
      </c>
      <c r="E52" s="9">
        <v>363</v>
      </c>
      <c r="F52" s="9">
        <v>589</v>
      </c>
      <c r="G52" s="9">
        <v>906</v>
      </c>
    </row>
    <row r="53" spans="2:7" x14ac:dyDescent="0.2">
      <c r="B53" s="3" t="s">
        <v>143</v>
      </c>
      <c r="C53" s="8">
        <v>-4945</v>
      </c>
      <c r="D53" s="9">
        <v>-1022</v>
      </c>
      <c r="E53" s="9">
        <v>-2023</v>
      </c>
      <c r="F53" s="9">
        <v>-2160</v>
      </c>
      <c r="G53" s="9">
        <v>-2718</v>
      </c>
    </row>
    <row r="54" spans="2:7" x14ac:dyDescent="0.2">
      <c r="B54" s="13" t="s">
        <v>25</v>
      </c>
      <c r="C54" s="14">
        <v>0</v>
      </c>
      <c r="D54" s="15">
        <v>0</v>
      </c>
      <c r="E54" s="15">
        <v>0</v>
      </c>
      <c r="F54" s="15">
        <v>0</v>
      </c>
      <c r="G54" s="15">
        <v>94</v>
      </c>
    </row>
    <row r="55" spans="2:7" x14ac:dyDescent="0.2">
      <c r="B55" s="21" t="s">
        <v>107</v>
      </c>
      <c r="C55" s="40">
        <v>11777</v>
      </c>
      <c r="D55" s="30">
        <v>10723</v>
      </c>
      <c r="E55" s="30">
        <v>11400</v>
      </c>
      <c r="F55" s="30">
        <v>7668</v>
      </c>
      <c r="G55" s="30">
        <v>4921</v>
      </c>
    </row>
    <row r="56" spans="2:7" x14ac:dyDescent="0.2">
      <c r="B56" s="18" t="s">
        <v>4</v>
      </c>
      <c r="C56" s="14">
        <v>-161</v>
      </c>
      <c r="D56" s="15">
        <v>-164</v>
      </c>
      <c r="E56" s="15">
        <v>-185</v>
      </c>
      <c r="F56" s="15">
        <v>-232</v>
      </c>
      <c r="G56" s="15">
        <v>-278</v>
      </c>
    </row>
    <row r="57" spans="2:7" ht="13.5" thickBot="1" x14ac:dyDescent="0.25">
      <c r="B57" s="17" t="s">
        <v>26</v>
      </c>
      <c r="C57" s="11">
        <v>11616</v>
      </c>
      <c r="D57" s="12">
        <v>10559</v>
      </c>
      <c r="E57" s="12">
        <v>11215</v>
      </c>
      <c r="F57" s="12">
        <v>7436</v>
      </c>
      <c r="G57" s="12">
        <v>4643</v>
      </c>
    </row>
    <row r="58" spans="2:7" x14ac:dyDescent="0.2">
      <c r="B58" s="21"/>
      <c r="C58" s="22"/>
      <c r="D58" s="23"/>
      <c r="E58" s="22"/>
      <c r="F58" s="22"/>
      <c r="G58" s="18"/>
    </row>
    <row r="59" spans="2:7" x14ac:dyDescent="0.2">
      <c r="B59" s="5" t="s">
        <v>40</v>
      </c>
      <c r="C59" s="5"/>
      <c r="G59" s="3"/>
    </row>
    <row r="60" spans="2:7" x14ac:dyDescent="0.2">
      <c r="C60" s="32">
        <v>2024</v>
      </c>
      <c r="D60" s="33" t="s">
        <v>114</v>
      </c>
      <c r="E60" s="33" t="s">
        <v>113</v>
      </c>
      <c r="F60" s="33" t="s">
        <v>110</v>
      </c>
      <c r="G60" s="33" t="s">
        <v>43</v>
      </c>
    </row>
    <row r="61" spans="2:7" x14ac:dyDescent="0.2">
      <c r="C61" s="8" t="s">
        <v>0</v>
      </c>
      <c r="D61" s="9" t="s">
        <v>0</v>
      </c>
      <c r="E61" s="9" t="s">
        <v>0</v>
      </c>
      <c r="F61" s="9" t="s">
        <v>0</v>
      </c>
      <c r="G61" s="9" t="s">
        <v>0</v>
      </c>
    </row>
    <row r="62" spans="2:7" x14ac:dyDescent="0.2">
      <c r="B62" s="3" t="s">
        <v>21</v>
      </c>
      <c r="C62" s="8">
        <v>3925</v>
      </c>
      <c r="D62" s="9">
        <v>3760</v>
      </c>
      <c r="E62" s="9">
        <v>2839</v>
      </c>
      <c r="F62" s="9">
        <v>2447</v>
      </c>
      <c r="G62" s="9">
        <v>1166</v>
      </c>
    </row>
    <row r="63" spans="2:7" ht="14.25" x14ac:dyDescent="0.2">
      <c r="B63" s="3" t="s">
        <v>126</v>
      </c>
      <c r="C63" s="8">
        <v>-987</v>
      </c>
      <c r="D63" s="9">
        <v>-789</v>
      </c>
      <c r="E63" s="9">
        <v>-519</v>
      </c>
      <c r="F63" s="9">
        <v>-209</v>
      </c>
      <c r="G63" s="9">
        <v>-392</v>
      </c>
    </row>
    <row r="64" spans="2:7" x14ac:dyDescent="0.2">
      <c r="B64" s="3" t="s">
        <v>104</v>
      </c>
      <c r="C64" s="8">
        <v>-178</v>
      </c>
      <c r="D64" s="9">
        <v>-282</v>
      </c>
      <c r="E64" s="9">
        <v>-227</v>
      </c>
      <c r="F64" s="9">
        <v>-207</v>
      </c>
      <c r="G64" s="9">
        <v>-226</v>
      </c>
    </row>
    <row r="65" spans="2:14" x14ac:dyDescent="0.2">
      <c r="B65" s="3" t="s">
        <v>105</v>
      </c>
      <c r="C65" s="8">
        <v>158</v>
      </c>
      <c r="D65" s="9">
        <v>134</v>
      </c>
      <c r="E65" s="9">
        <v>94</v>
      </c>
      <c r="F65" s="9">
        <v>57</v>
      </c>
      <c r="G65" s="9">
        <v>27</v>
      </c>
    </row>
    <row r="66" spans="2:14" x14ac:dyDescent="0.2">
      <c r="B66" s="3" t="s">
        <v>138</v>
      </c>
      <c r="C66" s="8">
        <v>175</v>
      </c>
      <c r="D66" s="9">
        <v>395</v>
      </c>
      <c r="E66" s="9">
        <v>365</v>
      </c>
      <c r="F66" s="9">
        <v>234</v>
      </c>
      <c r="G66" s="9">
        <v>251</v>
      </c>
    </row>
    <row r="67" spans="2:14" x14ac:dyDescent="0.2">
      <c r="B67" s="39" t="s">
        <v>6</v>
      </c>
      <c r="C67" s="25">
        <v>3093</v>
      </c>
      <c r="D67" s="26">
        <v>3218</v>
      </c>
      <c r="E67" s="26">
        <v>2552</v>
      </c>
      <c r="F67" s="26">
        <v>2322</v>
      </c>
      <c r="G67" s="26">
        <v>826</v>
      </c>
    </row>
    <row r="68" spans="2:14" x14ac:dyDescent="0.2">
      <c r="B68" s="3" t="s">
        <v>137</v>
      </c>
      <c r="C68" s="8">
        <v>-175</v>
      </c>
      <c r="D68" s="9">
        <v>-395</v>
      </c>
      <c r="E68" s="9">
        <v>-365</v>
      </c>
      <c r="F68" s="9">
        <v>-234</v>
      </c>
      <c r="G68" s="9">
        <v>-251</v>
      </c>
    </row>
    <row r="69" spans="2:14" x14ac:dyDescent="0.2">
      <c r="B69" s="13" t="s">
        <v>106</v>
      </c>
      <c r="C69" s="14">
        <v>-413</v>
      </c>
      <c r="D69" s="15">
        <v>-230</v>
      </c>
      <c r="E69" s="15">
        <v>-237</v>
      </c>
      <c r="F69" s="15">
        <v>-224</v>
      </c>
      <c r="G69" s="15">
        <v>-208</v>
      </c>
    </row>
    <row r="70" spans="2:14" ht="14.25" x14ac:dyDescent="0.2">
      <c r="B70" s="21" t="s">
        <v>127</v>
      </c>
      <c r="C70" s="40">
        <v>2505</v>
      </c>
      <c r="D70" s="30">
        <v>2593</v>
      </c>
      <c r="E70" s="30">
        <v>1950</v>
      </c>
      <c r="F70" s="30">
        <v>1864</v>
      </c>
      <c r="G70" s="30">
        <v>367</v>
      </c>
    </row>
    <row r="71" spans="2:14" x14ac:dyDescent="0.2">
      <c r="B71" s="3" t="s">
        <v>7</v>
      </c>
      <c r="C71" s="8">
        <v>-4582</v>
      </c>
      <c r="D71" s="9">
        <v>-22</v>
      </c>
      <c r="E71" s="9">
        <v>-38</v>
      </c>
      <c r="F71" s="9">
        <v>213</v>
      </c>
      <c r="G71" s="9">
        <v>-1674</v>
      </c>
    </row>
    <row r="72" spans="2:14" x14ac:dyDescent="0.2">
      <c r="B72" s="3" t="s">
        <v>140</v>
      </c>
      <c r="C72" s="8">
        <v>-1026</v>
      </c>
      <c r="D72" s="9">
        <v>-945</v>
      </c>
      <c r="E72" s="9">
        <v>-968</v>
      </c>
      <c r="F72" s="9">
        <v>-979</v>
      </c>
      <c r="G72" s="9">
        <v>-765</v>
      </c>
    </row>
    <row r="73" spans="2:14" x14ac:dyDescent="0.2">
      <c r="B73" s="3" t="s">
        <v>118</v>
      </c>
      <c r="C73" s="8">
        <v>-555</v>
      </c>
      <c r="D73" s="9">
        <v>-561</v>
      </c>
      <c r="E73" s="9">
        <v>-788</v>
      </c>
      <c r="F73" s="9">
        <v>-368</v>
      </c>
      <c r="G73" s="9">
        <v>0</v>
      </c>
    </row>
    <row r="74" spans="2:14" ht="14.25" x14ac:dyDescent="0.2">
      <c r="B74" s="13" t="s">
        <v>128</v>
      </c>
      <c r="C74" s="14">
        <v>-265</v>
      </c>
      <c r="D74" s="15">
        <v>-64</v>
      </c>
      <c r="E74" s="15">
        <v>-19</v>
      </c>
      <c r="F74" s="15">
        <v>-172</v>
      </c>
      <c r="G74" s="15">
        <v>97</v>
      </c>
      <c r="J74" s="37"/>
      <c r="K74" s="37"/>
      <c r="L74" s="37"/>
      <c r="M74" s="37"/>
      <c r="N74" s="37"/>
    </row>
    <row r="75" spans="2:14" x14ac:dyDescent="0.2">
      <c r="B75" s="3" t="s">
        <v>144</v>
      </c>
      <c r="C75" s="8">
        <v>-3923</v>
      </c>
      <c r="D75" s="9">
        <v>1001</v>
      </c>
      <c r="E75" s="9">
        <v>137</v>
      </c>
      <c r="F75" s="9">
        <v>558</v>
      </c>
      <c r="G75" s="9">
        <v>-1975</v>
      </c>
    </row>
    <row r="76" spans="2:14" x14ac:dyDescent="0.2">
      <c r="B76" s="3" t="s">
        <v>34</v>
      </c>
      <c r="C76" s="8">
        <v>-1022</v>
      </c>
      <c r="D76" s="9">
        <v>-2023</v>
      </c>
      <c r="E76" s="9">
        <v>-2160</v>
      </c>
      <c r="F76" s="9">
        <v>-2718</v>
      </c>
      <c r="G76" s="9">
        <v>-743</v>
      </c>
    </row>
    <row r="77" spans="2:14" ht="13.5" thickBot="1" x14ac:dyDescent="0.25">
      <c r="B77" s="17" t="s">
        <v>27</v>
      </c>
      <c r="C77" s="11">
        <v>-4945</v>
      </c>
      <c r="D77" s="12">
        <v>-1022</v>
      </c>
      <c r="E77" s="12">
        <v>-2023</v>
      </c>
      <c r="F77" s="12">
        <v>-2160</v>
      </c>
      <c r="G77" s="12">
        <v>-2718</v>
      </c>
    </row>
    <row r="78" spans="2:14" x14ac:dyDescent="0.2">
      <c r="G78" s="3"/>
    </row>
    <row r="79" spans="2:14" x14ac:dyDescent="0.2">
      <c r="B79" s="5" t="s">
        <v>8</v>
      </c>
      <c r="C79" s="5"/>
      <c r="G79" s="3"/>
    </row>
    <row r="80" spans="2:14" x14ac:dyDescent="0.2">
      <c r="B80" s="18"/>
      <c r="C80" s="32">
        <v>2024</v>
      </c>
      <c r="D80" s="33" t="s">
        <v>114</v>
      </c>
      <c r="E80" s="33" t="s">
        <v>113</v>
      </c>
      <c r="F80" s="33" t="s">
        <v>110</v>
      </c>
      <c r="G80" s="33" t="s">
        <v>43</v>
      </c>
    </row>
    <row r="81" spans="1:9" x14ac:dyDescent="0.2">
      <c r="B81" s="5" t="s">
        <v>13</v>
      </c>
      <c r="C81" s="5"/>
      <c r="G81" s="3"/>
    </row>
    <row r="82" spans="1:9" x14ac:dyDescent="0.2">
      <c r="B82" s="3" t="s">
        <v>16</v>
      </c>
      <c r="C82" s="7">
        <v>64.900000000000006</v>
      </c>
      <c r="D82" s="3">
        <v>61.3</v>
      </c>
      <c r="E82" s="3">
        <v>51.1</v>
      </c>
      <c r="F82" s="3">
        <v>55.2</v>
      </c>
      <c r="G82" s="3">
        <v>40.700000000000003</v>
      </c>
    </row>
    <row r="83" spans="1:9" ht="16.350000000000001" customHeight="1" x14ac:dyDescent="0.2">
      <c r="B83" s="3" t="s">
        <v>129</v>
      </c>
      <c r="C83" s="7">
        <v>68.5</v>
      </c>
      <c r="D83" s="3">
        <v>63.2</v>
      </c>
      <c r="E83" s="3">
        <v>55.5</v>
      </c>
      <c r="F83" s="3">
        <v>47.8</v>
      </c>
      <c r="G83" s="3">
        <v>44.3</v>
      </c>
    </row>
    <row r="84" spans="1:9" ht="14.25" x14ac:dyDescent="0.2">
      <c r="B84" s="3" t="s">
        <v>130</v>
      </c>
      <c r="C84" s="5">
        <v>68.5</v>
      </c>
      <c r="D84" s="3">
        <v>63.2</v>
      </c>
      <c r="E84" s="3">
        <v>55.5</v>
      </c>
      <c r="F84" s="3">
        <v>50.7</v>
      </c>
      <c r="G84" s="3">
        <v>44.3</v>
      </c>
    </row>
    <row r="85" spans="1:9" ht="14.25" x14ac:dyDescent="0.2">
      <c r="B85" s="3" t="s">
        <v>131</v>
      </c>
      <c r="C85" s="34">
        <v>77.8</v>
      </c>
      <c r="D85" s="27">
        <v>69.8</v>
      </c>
      <c r="E85" s="27">
        <v>58.9</v>
      </c>
      <c r="F85" s="27">
        <v>44</v>
      </c>
      <c r="G85" s="27">
        <v>45.2</v>
      </c>
    </row>
    <row r="86" spans="1:9" ht="14.45" customHeight="1" x14ac:dyDescent="0.2">
      <c r="B86" s="3" t="s">
        <v>132</v>
      </c>
      <c r="C86" s="34">
        <v>33</v>
      </c>
      <c r="D86" s="27">
        <v>30</v>
      </c>
      <c r="E86" s="27">
        <v>27</v>
      </c>
      <c r="F86" s="27">
        <v>25.1</v>
      </c>
      <c r="G86" s="27">
        <v>23.7</v>
      </c>
    </row>
    <row r="87" spans="1:9" ht="15" x14ac:dyDescent="0.25">
      <c r="B87" s="16" t="s">
        <v>9</v>
      </c>
      <c r="C87" s="35">
        <v>100000</v>
      </c>
      <c r="D87" s="28">
        <v>92000</v>
      </c>
      <c r="E87" s="28">
        <v>84000</v>
      </c>
      <c r="F87" s="28">
        <v>82000</v>
      </c>
      <c r="G87" s="28">
        <v>81000</v>
      </c>
      <c r="H87" s="1"/>
    </row>
    <row r="88" spans="1:9" ht="14.25" x14ac:dyDescent="0.2">
      <c r="B88" s="13" t="s">
        <v>133</v>
      </c>
      <c r="C88" s="45">
        <v>1200</v>
      </c>
      <c r="D88" s="46">
        <v>1100</v>
      </c>
      <c r="E88" s="13">
        <v>780</v>
      </c>
      <c r="F88" s="42">
        <v>697</v>
      </c>
      <c r="G88" s="13">
        <v>715</v>
      </c>
    </row>
    <row r="89" spans="1:9" x14ac:dyDescent="0.2">
      <c r="G89" s="3"/>
    </row>
    <row r="90" spans="1:9" ht="60" customHeight="1" x14ac:dyDescent="0.2">
      <c r="A90" s="41">
        <v>1</v>
      </c>
      <c r="B90" s="47" t="s">
        <v>122</v>
      </c>
      <c r="C90" s="47"/>
      <c r="D90" s="47"/>
      <c r="E90" s="47"/>
      <c r="F90" s="47"/>
      <c r="G90" s="47"/>
    </row>
    <row r="91" spans="1:9" ht="14.45" customHeight="1" x14ac:dyDescent="0.2">
      <c r="A91" s="29">
        <v>2</v>
      </c>
      <c r="B91" s="48" t="s">
        <v>46</v>
      </c>
      <c r="C91" s="48"/>
      <c r="D91" s="48"/>
      <c r="E91" s="48"/>
      <c r="F91" s="48"/>
      <c r="G91" s="48"/>
      <c r="I91" s="43"/>
    </row>
    <row r="92" spans="1:9" ht="26.25" customHeight="1" x14ac:dyDescent="0.2">
      <c r="A92" s="29">
        <v>3</v>
      </c>
      <c r="B92" s="47" t="s">
        <v>123</v>
      </c>
      <c r="C92" s="47"/>
      <c r="D92" s="47"/>
      <c r="E92" s="47"/>
      <c r="F92" s="47"/>
      <c r="G92" s="47"/>
      <c r="I92" s="44"/>
    </row>
    <row r="93" spans="1:9" ht="51.75" customHeight="1" x14ac:dyDescent="0.2">
      <c r="A93" s="29">
        <v>4</v>
      </c>
      <c r="B93" s="47" t="s">
        <v>124</v>
      </c>
      <c r="C93" s="47"/>
      <c r="D93" s="47"/>
      <c r="E93" s="47"/>
      <c r="F93" s="47"/>
      <c r="G93" s="47"/>
      <c r="I93" s="44"/>
    </row>
    <row r="94" spans="1:9" x14ac:dyDescent="0.2">
      <c r="A94" s="29">
        <v>5</v>
      </c>
      <c r="B94" s="47" t="s">
        <v>142</v>
      </c>
      <c r="C94" s="47"/>
      <c r="D94" s="47"/>
      <c r="E94" s="47"/>
      <c r="F94" s="47"/>
      <c r="G94" s="47"/>
    </row>
    <row r="95" spans="1:9" ht="29.1" customHeight="1" x14ac:dyDescent="0.2">
      <c r="A95" s="29">
        <v>6</v>
      </c>
      <c r="B95" s="47" t="s">
        <v>95</v>
      </c>
      <c r="C95" s="47"/>
      <c r="D95" s="47"/>
      <c r="E95" s="47"/>
      <c r="F95" s="47"/>
      <c r="G95" s="47"/>
    </row>
    <row r="96" spans="1:9" ht="29.1" customHeight="1" x14ac:dyDescent="0.2">
      <c r="A96" s="29">
        <v>7</v>
      </c>
      <c r="B96" s="47" t="s">
        <v>125</v>
      </c>
      <c r="C96" s="47"/>
      <c r="D96" s="47"/>
      <c r="E96" s="47"/>
      <c r="F96" s="47"/>
      <c r="G96" s="47"/>
      <c r="I96" s="38"/>
    </row>
    <row r="97" spans="1:9" ht="16.5" customHeight="1" x14ac:dyDescent="0.2">
      <c r="A97" s="29">
        <v>8</v>
      </c>
      <c r="B97" s="47" t="s">
        <v>96</v>
      </c>
      <c r="C97" s="47"/>
      <c r="D97" s="47"/>
      <c r="E97" s="47"/>
      <c r="F97" s="47"/>
      <c r="G97" s="47"/>
    </row>
    <row r="98" spans="1:9" ht="51.75" customHeight="1" x14ac:dyDescent="0.2">
      <c r="A98" s="29">
        <v>9</v>
      </c>
      <c r="B98" s="47" t="s">
        <v>134</v>
      </c>
      <c r="C98" s="47"/>
      <c r="D98" s="47"/>
      <c r="E98" s="47"/>
      <c r="F98" s="47"/>
      <c r="G98" s="47"/>
      <c r="H98" s="16"/>
      <c r="I98" s="44"/>
    </row>
    <row r="99" spans="1:9" ht="28.5" customHeight="1" x14ac:dyDescent="0.2">
      <c r="A99" s="29">
        <v>10</v>
      </c>
      <c r="B99" s="47" t="s">
        <v>29</v>
      </c>
      <c r="C99" s="47"/>
      <c r="D99" s="47"/>
      <c r="E99" s="47"/>
      <c r="F99" s="47"/>
      <c r="G99" s="47"/>
    </row>
    <row r="100" spans="1:9" ht="40.5" customHeight="1" x14ac:dyDescent="0.2">
      <c r="A100" s="41">
        <v>11</v>
      </c>
      <c r="B100" s="47" t="s">
        <v>112</v>
      </c>
      <c r="C100" s="47"/>
      <c r="D100" s="47"/>
      <c r="E100" s="47"/>
      <c r="F100" s="47"/>
      <c r="G100" s="47"/>
    </row>
  </sheetData>
  <mergeCells count="11">
    <mergeCell ref="B94:G94"/>
    <mergeCell ref="B90:G90"/>
    <mergeCell ref="B99:G99"/>
    <mergeCell ref="B100:G100"/>
    <mergeCell ref="B91:G91"/>
    <mergeCell ref="B92:G92"/>
    <mergeCell ref="B93:G93"/>
    <mergeCell ref="B95:G95"/>
    <mergeCell ref="B97:G97"/>
    <mergeCell ref="B98:G98"/>
    <mergeCell ref="B96:G96"/>
  </mergeCells>
  <pageMargins left="0.25" right="0.25" top="0.75" bottom="0.75" header="0.3" footer="0.3"/>
  <pageSetup paperSize="9" scale="60" fitToHeight="0" orientation="portrait" r:id="rId1"/>
  <headerFooter differentOddEven="1" differentFirst="1">
    <oddHeader xml:space="preserve">&amp;C&amp;"tahoma,Bold"&amp;8BAE SYSTEMS PROPRIETARY&amp;"Microsoft Sans Serif,Regular"&amp;8
&amp;"tahoma,Bold"&amp;8
</oddHeader>
    <oddFooter xml:space="preserve">&amp;C
</oddFooter>
    <evenHeader xml:space="preserve">&amp;C&amp;"tahoma,Bold"&amp;8BAE SYSTEMS PROPRIETARY&amp;"Microsoft Sans Serif,Regular"&amp;8
&amp;"tahoma,Bold"&amp;8
</evenHeader>
    <evenFooter xml:space="preserve">&amp;C
</evenFooter>
    <firstHeader xml:space="preserve">&amp;C&amp;"tahoma,Bold"&amp;8BAE SYSTEMS PROPRIETARY&amp;"Microsoft Sans Serif,Regular"&amp;8
&amp;"tahoma,Bold"&amp;8
</firstHeader>
    <firstFooter xml:space="preserve">&amp;C
</firstFooter>
  </headerFooter>
  <rowBreaks count="1" manualBreakCount="1">
    <brk id="5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20"/>
  <sheetViews>
    <sheetView topLeftCell="A32" workbookViewId="0">
      <selection activeCell="E59" sqref="E59"/>
    </sheetView>
  </sheetViews>
  <sheetFormatPr defaultColWidth="9.140625" defaultRowHeight="12.75" x14ac:dyDescent="0.2"/>
  <cols>
    <col min="1" max="1" width="3" style="3" customWidth="1"/>
    <col min="2" max="2" width="89.85546875" style="3" bestFit="1" customWidth="1"/>
    <col min="3" max="6" width="11.140625" style="3" customWidth="1"/>
    <col min="7" max="7" width="11.140625" style="4" customWidth="1"/>
    <col min="8" max="8" width="159.85546875" style="3" customWidth="1"/>
    <col min="9" max="16384" width="9.140625" style="3"/>
  </cols>
  <sheetData>
    <row r="1" spans="1:7" ht="15.75" x14ac:dyDescent="0.25">
      <c r="A1" s="2" t="s">
        <v>12</v>
      </c>
    </row>
    <row r="3" spans="1:7" x14ac:dyDescent="0.2">
      <c r="B3" s="5" t="s">
        <v>30</v>
      </c>
      <c r="C3" s="5"/>
      <c r="F3" s="5"/>
    </row>
    <row r="4" spans="1:7" x14ac:dyDescent="0.2">
      <c r="C4" s="32" t="e">
        <f>#REF!</f>
        <v>#REF!</v>
      </c>
      <c r="D4" s="33" t="e">
        <f>#REF!</f>
        <v>#REF!</v>
      </c>
      <c r="E4" s="6" t="s">
        <v>43</v>
      </c>
      <c r="F4" s="6" t="s">
        <v>36</v>
      </c>
      <c r="G4" s="6" t="s">
        <v>28</v>
      </c>
    </row>
    <row r="5" spans="1:7" x14ac:dyDescent="0.2">
      <c r="B5" s="5"/>
      <c r="C5" s="7" t="s">
        <v>0</v>
      </c>
      <c r="D5" s="4" t="s">
        <v>0</v>
      </c>
      <c r="E5" s="4" t="s">
        <v>0</v>
      </c>
      <c r="F5" s="4" t="s">
        <v>0</v>
      </c>
      <c r="G5" s="4" t="s">
        <v>0</v>
      </c>
    </row>
    <row r="6" spans="1:7" x14ac:dyDescent="0.2">
      <c r="B6" s="5" t="s">
        <v>13</v>
      </c>
      <c r="C6" s="5"/>
      <c r="G6" s="3"/>
    </row>
    <row r="7" spans="1:7" ht="14.25" x14ac:dyDescent="0.2">
      <c r="B7" s="5" t="s">
        <v>54</v>
      </c>
      <c r="C7" s="5"/>
      <c r="G7" s="3"/>
    </row>
    <row r="8" spans="1:7" x14ac:dyDescent="0.2">
      <c r="B8" s="3" t="s">
        <v>10</v>
      </c>
      <c r="C8" s="8" t="e">
        <f>#REF!</f>
        <v>#REF!</v>
      </c>
      <c r="D8" s="9" t="e">
        <f>#REF!</f>
        <v>#REF!</v>
      </c>
      <c r="E8" s="9">
        <v>4557</v>
      </c>
      <c r="F8" s="9">
        <v>4439</v>
      </c>
      <c r="G8" s="9">
        <v>3965</v>
      </c>
    </row>
    <row r="9" spans="1:7" x14ac:dyDescent="0.2">
      <c r="B9" s="3" t="s">
        <v>85</v>
      </c>
      <c r="C9" s="8" t="e">
        <f>#REF!</f>
        <v>#REF!</v>
      </c>
      <c r="D9" s="9" t="e">
        <f>#REF!</f>
        <v>#REF!</v>
      </c>
      <c r="E9" s="9">
        <v>3503</v>
      </c>
      <c r="F9" s="9">
        <v>3337</v>
      </c>
      <c r="G9" s="9">
        <v>3005</v>
      </c>
    </row>
    <row r="10" spans="1:7" ht="14.25" x14ac:dyDescent="0.2">
      <c r="B10" s="3" t="s">
        <v>61</v>
      </c>
      <c r="C10" s="8" t="e">
        <f>#REF!</f>
        <v>#REF!</v>
      </c>
      <c r="D10" s="9" t="e">
        <f>#REF!</f>
        <v>#REF!</v>
      </c>
      <c r="E10" s="9">
        <v>7910</v>
      </c>
      <c r="F10" s="9">
        <v>7457</v>
      </c>
      <c r="G10" s="9">
        <v>6712</v>
      </c>
    </row>
    <row r="11" spans="1:7" ht="14.25" x14ac:dyDescent="0.2">
      <c r="B11" s="3" t="s">
        <v>62</v>
      </c>
      <c r="C11" s="8" t="e">
        <f>#REF!</f>
        <v>#REF!</v>
      </c>
      <c r="D11" s="9" t="e">
        <f>#REF!</f>
        <v>#REF!</v>
      </c>
      <c r="E11" s="30">
        <v>3257</v>
      </c>
      <c r="F11" s="30">
        <v>3116</v>
      </c>
      <c r="G11" s="30">
        <v>2975</v>
      </c>
    </row>
    <row r="12" spans="1:7" ht="14.25" x14ac:dyDescent="0.2">
      <c r="B12" s="3" t="s">
        <v>63</v>
      </c>
      <c r="C12" s="8" t="e">
        <f>#REF!</f>
        <v>#REF!</v>
      </c>
      <c r="D12" s="9" t="e">
        <f>#REF!</f>
        <v>#REF!</v>
      </c>
      <c r="E12" s="30">
        <v>1812</v>
      </c>
      <c r="F12" s="30">
        <v>1732</v>
      </c>
      <c r="G12" s="30">
        <v>1678</v>
      </c>
    </row>
    <row r="13" spans="1:7" ht="14.25" x14ac:dyDescent="0.2">
      <c r="B13" s="3" t="s">
        <v>64</v>
      </c>
      <c r="C13" s="8" t="e">
        <f>#REF!</f>
        <v>#REF!</v>
      </c>
      <c r="D13" s="9" t="e">
        <f>#REF!</f>
        <v>#REF!</v>
      </c>
      <c r="E13" s="9">
        <v>190</v>
      </c>
      <c r="F13" s="9">
        <v>387</v>
      </c>
      <c r="G13" s="9">
        <v>350</v>
      </c>
    </row>
    <row r="14" spans="1:7" ht="14.25" x14ac:dyDescent="0.2">
      <c r="B14" s="3" t="s">
        <v>65</v>
      </c>
      <c r="C14" s="8" t="e">
        <f>#REF!</f>
        <v>#REF!</v>
      </c>
      <c r="D14" s="9" t="e">
        <f>#REF!</f>
        <v>#REF!</v>
      </c>
      <c r="E14" s="9">
        <v>-367</v>
      </c>
      <c r="F14" s="9">
        <v>-359</v>
      </c>
      <c r="G14" s="9">
        <v>-278</v>
      </c>
    </row>
    <row r="15" spans="1:7" ht="13.5" thickBot="1" x14ac:dyDescent="0.25">
      <c r="B15" s="10"/>
      <c r="C15" s="11" t="e">
        <f>SUM(C8:C14)</f>
        <v>#REF!</v>
      </c>
      <c r="D15" s="12" t="e">
        <f>SUM(D8:D14)</f>
        <v>#REF!</v>
      </c>
      <c r="E15" s="12">
        <v>20862</v>
      </c>
      <c r="F15" s="12">
        <v>20109</v>
      </c>
      <c r="G15" s="12">
        <v>18407</v>
      </c>
    </row>
    <row r="16" spans="1:7" ht="14.25" x14ac:dyDescent="0.2">
      <c r="B16" s="5" t="s">
        <v>66</v>
      </c>
      <c r="C16" s="5"/>
      <c r="G16" s="3"/>
    </row>
    <row r="17" spans="2:7" x14ac:dyDescent="0.2">
      <c r="B17" s="3" t="s">
        <v>10</v>
      </c>
      <c r="C17" s="8" t="e">
        <f>#REF!</f>
        <v>#REF!</v>
      </c>
      <c r="D17" s="9" t="e">
        <f>#REF!</f>
        <v>#REF!</v>
      </c>
      <c r="E17" s="9">
        <v>674</v>
      </c>
      <c r="F17" s="9">
        <v>673</v>
      </c>
      <c r="G17" s="9">
        <v>592</v>
      </c>
    </row>
    <row r="18" spans="2:7" x14ac:dyDescent="0.2">
      <c r="B18" s="3" t="s">
        <v>85</v>
      </c>
      <c r="C18" s="8" t="e">
        <f>#REF!</f>
        <v>#REF!</v>
      </c>
      <c r="D18" s="9" t="e">
        <f>#REF!</f>
        <v>#REF!</v>
      </c>
      <c r="E18" s="9">
        <v>190</v>
      </c>
      <c r="F18" s="9">
        <v>261</v>
      </c>
      <c r="G18" s="9">
        <v>207</v>
      </c>
    </row>
    <row r="19" spans="2:7" ht="14.25" x14ac:dyDescent="0.2">
      <c r="B19" s="3" t="s">
        <v>61</v>
      </c>
      <c r="C19" s="8" t="e">
        <f>#REF!</f>
        <v>#REF!</v>
      </c>
      <c r="D19" s="9" t="e">
        <f>#REF!</f>
        <v>#REF!</v>
      </c>
      <c r="E19" s="9">
        <v>909</v>
      </c>
      <c r="F19" s="9">
        <v>859</v>
      </c>
      <c r="G19" s="9">
        <v>847</v>
      </c>
    </row>
    <row r="20" spans="2:7" ht="14.25" x14ac:dyDescent="0.2">
      <c r="B20" s="3" t="s">
        <v>62</v>
      </c>
      <c r="C20" s="8" t="e">
        <f>#REF!</f>
        <v>#REF!</v>
      </c>
      <c r="D20" s="9" t="e">
        <f>#REF!</f>
        <v>#REF!</v>
      </c>
      <c r="E20" s="9">
        <v>279</v>
      </c>
      <c r="F20" s="9">
        <v>243</v>
      </c>
      <c r="G20" s="30">
        <v>193</v>
      </c>
    </row>
    <row r="21" spans="2:7" ht="14.25" x14ac:dyDescent="0.2">
      <c r="B21" s="3" t="s">
        <v>63</v>
      </c>
      <c r="C21" s="8" t="e">
        <f>#REF!</f>
        <v>#REF!</v>
      </c>
      <c r="D21" s="9" t="e">
        <f>#REF!</f>
        <v>#REF!</v>
      </c>
      <c r="E21" s="9">
        <v>135</v>
      </c>
      <c r="F21" s="9">
        <v>81</v>
      </c>
      <c r="G21" s="30">
        <v>98</v>
      </c>
    </row>
    <row r="22" spans="2:7" ht="14.25" x14ac:dyDescent="0.2">
      <c r="B22" s="13" t="s">
        <v>64</v>
      </c>
      <c r="C22" s="14" t="e">
        <f>#REF!</f>
        <v>#REF!</v>
      </c>
      <c r="D22" s="15" t="e">
        <f>#REF!</f>
        <v>#REF!</v>
      </c>
      <c r="E22" s="15">
        <v>-150</v>
      </c>
      <c r="F22" s="15">
        <v>-98</v>
      </c>
      <c r="G22" s="15">
        <v>-81</v>
      </c>
    </row>
    <row r="23" spans="2:7" x14ac:dyDescent="0.2">
      <c r="C23" s="8" t="e">
        <f>SUM(C17:C22)</f>
        <v>#REF!</v>
      </c>
      <c r="D23" s="9" t="e">
        <f>SUM(D17:D22)</f>
        <v>#REF!</v>
      </c>
      <c r="E23" s="9">
        <v>2037</v>
      </c>
      <c r="F23" s="9">
        <v>2019</v>
      </c>
      <c r="G23" s="9">
        <v>1856</v>
      </c>
    </row>
    <row r="24" spans="2:7" ht="14.25" x14ac:dyDescent="0.2">
      <c r="B24" s="5" t="s">
        <v>67</v>
      </c>
      <c r="C24" s="5"/>
      <c r="G24" s="3"/>
    </row>
    <row r="25" spans="2:7" x14ac:dyDescent="0.2">
      <c r="B25" s="3" t="s">
        <v>10</v>
      </c>
      <c r="C25" s="8" t="s">
        <v>31</v>
      </c>
      <c r="D25" s="9" t="s">
        <v>31</v>
      </c>
      <c r="E25" s="9" t="s">
        <v>31</v>
      </c>
      <c r="F25" s="9">
        <v>687</v>
      </c>
      <c r="G25" s="9">
        <v>606</v>
      </c>
    </row>
    <row r="26" spans="2:7" x14ac:dyDescent="0.2">
      <c r="B26" s="3" t="s">
        <v>85</v>
      </c>
      <c r="C26" s="8" t="s">
        <v>31</v>
      </c>
      <c r="D26" s="9" t="s">
        <v>31</v>
      </c>
      <c r="E26" s="9" t="s">
        <v>31</v>
      </c>
      <c r="F26" s="9">
        <v>267</v>
      </c>
      <c r="G26" s="9">
        <v>210</v>
      </c>
    </row>
    <row r="27" spans="2:7" ht="14.25" x14ac:dyDescent="0.2">
      <c r="B27" s="3" t="s">
        <v>61</v>
      </c>
      <c r="C27" s="8" t="s">
        <v>31</v>
      </c>
      <c r="D27" s="9" t="s">
        <v>31</v>
      </c>
      <c r="E27" s="9" t="s">
        <v>31</v>
      </c>
      <c r="F27" s="9">
        <v>887</v>
      </c>
      <c r="G27" s="9">
        <v>859</v>
      </c>
    </row>
    <row r="28" spans="2:7" ht="14.25" x14ac:dyDescent="0.2">
      <c r="B28" s="3" t="s">
        <v>62</v>
      </c>
      <c r="C28" s="8" t="s">
        <v>31</v>
      </c>
      <c r="D28" s="9" t="s">
        <v>31</v>
      </c>
      <c r="E28" s="9" t="s">
        <v>31</v>
      </c>
      <c r="F28" s="9">
        <v>268</v>
      </c>
      <c r="G28" s="30">
        <v>209</v>
      </c>
    </row>
    <row r="29" spans="2:7" ht="14.25" x14ac:dyDescent="0.2">
      <c r="B29" s="3" t="s">
        <v>63</v>
      </c>
      <c r="C29" s="8" t="s">
        <v>31</v>
      </c>
      <c r="D29" s="9" t="s">
        <v>31</v>
      </c>
      <c r="E29" s="9" t="s">
        <v>31</v>
      </c>
      <c r="F29" s="9">
        <v>91</v>
      </c>
      <c r="G29" s="30">
        <v>111</v>
      </c>
    </row>
    <row r="30" spans="2:7" ht="14.25" x14ac:dyDescent="0.2">
      <c r="B30" s="13" t="s">
        <v>64</v>
      </c>
      <c r="C30" s="14" t="s">
        <v>31</v>
      </c>
      <c r="D30" s="15" t="s">
        <v>31</v>
      </c>
      <c r="E30" s="15" t="s">
        <v>31</v>
      </c>
      <c r="F30" s="15">
        <v>-83</v>
      </c>
      <c r="G30" s="15">
        <v>-67</v>
      </c>
    </row>
    <row r="31" spans="2:7" x14ac:dyDescent="0.2">
      <c r="C31" s="8">
        <f>SUM(C25:C30)</f>
        <v>0</v>
      </c>
      <c r="D31" s="9">
        <f t="shared" ref="D31" si="0">SUM(D25:D30)</f>
        <v>0</v>
      </c>
      <c r="E31" s="9">
        <v>0</v>
      </c>
      <c r="F31" s="9">
        <v>2117</v>
      </c>
      <c r="G31" s="9">
        <v>1928</v>
      </c>
    </row>
    <row r="32" spans="2:7" ht="14.25" x14ac:dyDescent="0.2">
      <c r="B32" s="5" t="s">
        <v>86</v>
      </c>
      <c r="C32" s="8"/>
      <c r="D32" s="9"/>
      <c r="E32" s="9"/>
      <c r="F32" s="9"/>
      <c r="G32" s="9"/>
    </row>
    <row r="33" spans="2:7" x14ac:dyDescent="0.2">
      <c r="B33" s="3" t="s">
        <v>51</v>
      </c>
      <c r="C33" s="8" t="e">
        <f>#REF!</f>
        <v>#REF!</v>
      </c>
      <c r="D33" s="9" t="e">
        <f>#REF!</f>
        <v>#REF!</v>
      </c>
      <c r="E33" s="9">
        <v>-5</v>
      </c>
      <c r="F33" s="9">
        <v>9</v>
      </c>
      <c r="G33" s="9">
        <v>-40</v>
      </c>
    </row>
    <row r="34" spans="2:7" x14ac:dyDescent="0.2">
      <c r="B34" s="3" t="s">
        <v>47</v>
      </c>
      <c r="C34" s="8" t="e">
        <f>#REF!</f>
        <v>#REF!</v>
      </c>
      <c r="D34" s="9" t="e">
        <f>#REF!</f>
        <v>#REF!</v>
      </c>
      <c r="E34" s="9">
        <v>0</v>
      </c>
      <c r="F34" s="9">
        <v>0</v>
      </c>
      <c r="G34" s="9">
        <v>0</v>
      </c>
    </row>
    <row r="35" spans="2:7" x14ac:dyDescent="0.2">
      <c r="B35" s="3" t="s">
        <v>44</v>
      </c>
      <c r="C35" s="8" t="e">
        <f>#REF!</f>
        <v>#REF!</v>
      </c>
      <c r="D35" s="9" t="e">
        <f>#REF!</f>
        <v>#REF!</v>
      </c>
      <c r="E35" s="9">
        <v>64</v>
      </c>
      <c r="F35" s="9">
        <v>0</v>
      </c>
      <c r="G35" s="9">
        <v>0</v>
      </c>
    </row>
    <row r="36" spans="2:7" x14ac:dyDescent="0.2">
      <c r="B36" s="3" t="s">
        <v>45</v>
      </c>
      <c r="C36" s="8" t="e">
        <f>#REF!</f>
        <v>#REF!</v>
      </c>
      <c r="D36" s="9" t="e">
        <f>#REF!</f>
        <v>#REF!</v>
      </c>
      <c r="E36" s="9">
        <v>-13</v>
      </c>
      <c r="F36" s="9">
        <v>0</v>
      </c>
      <c r="G36" s="9">
        <v>0</v>
      </c>
    </row>
    <row r="37" spans="2:7" x14ac:dyDescent="0.2">
      <c r="B37" s="3" t="s">
        <v>41</v>
      </c>
      <c r="C37" s="8" t="e">
        <f>#REF!</f>
        <v>#REF!</v>
      </c>
      <c r="D37" s="9" t="e">
        <f>#REF!</f>
        <v>#REF!</v>
      </c>
      <c r="E37" s="9">
        <v>0</v>
      </c>
      <c r="F37" s="9">
        <v>-36</v>
      </c>
      <c r="G37" s="9">
        <v>0</v>
      </c>
    </row>
    <row r="38" spans="2:7" x14ac:dyDescent="0.2">
      <c r="B38" s="3" t="s">
        <v>32</v>
      </c>
      <c r="C38" s="8" t="e">
        <f>#REF!</f>
        <v>#REF!</v>
      </c>
      <c r="D38" s="9" t="e">
        <f>#REF!</f>
        <v>#REF!</v>
      </c>
      <c r="E38" s="9">
        <v>-7</v>
      </c>
      <c r="F38" s="9">
        <v>0</v>
      </c>
      <c r="G38" s="9">
        <v>-114</v>
      </c>
    </row>
    <row r="39" spans="2:7" x14ac:dyDescent="0.2">
      <c r="B39" s="3" t="s">
        <v>60</v>
      </c>
      <c r="C39" s="8" t="e">
        <f>#REF!</f>
        <v>#REF!</v>
      </c>
      <c r="D39" s="9" t="e">
        <f>#REF!</f>
        <v>#REF!</v>
      </c>
      <c r="E39" s="9">
        <v>0</v>
      </c>
      <c r="F39" s="9">
        <v>0</v>
      </c>
      <c r="G39" s="9">
        <v>0</v>
      </c>
    </row>
    <row r="40" spans="2:7" x14ac:dyDescent="0.2">
      <c r="B40" s="3" t="s">
        <v>55</v>
      </c>
      <c r="C40" s="8" t="e">
        <f>#REF!</f>
        <v>#REF!</v>
      </c>
      <c r="D40" s="9" t="e">
        <f>#REF!</f>
        <v>#REF!</v>
      </c>
      <c r="E40" s="9">
        <v>-20</v>
      </c>
      <c r="F40" s="9">
        <v>0</v>
      </c>
      <c r="G40" s="9">
        <v>0</v>
      </c>
    </row>
    <row r="41" spans="2:7" ht="14.25" x14ac:dyDescent="0.2">
      <c r="B41" s="5" t="s">
        <v>68</v>
      </c>
      <c r="C41" s="8" t="e">
        <f>SUM(C23:C40)</f>
        <v>#REF!</v>
      </c>
      <c r="D41" s="9" t="e">
        <f>SUM(D23:D40)</f>
        <v>#REF!</v>
      </c>
      <c r="E41" s="9">
        <v>2056</v>
      </c>
      <c r="F41" s="9" t="s">
        <v>31</v>
      </c>
      <c r="G41" s="9" t="s">
        <v>31</v>
      </c>
    </row>
    <row r="42" spans="2:7" ht="14.25" x14ac:dyDescent="0.2">
      <c r="B42" s="5" t="s">
        <v>69</v>
      </c>
      <c r="C42" s="8" t="s">
        <v>31</v>
      </c>
      <c r="D42" s="9" t="s">
        <v>31</v>
      </c>
      <c r="E42" s="9" t="s">
        <v>31</v>
      </c>
      <c r="F42" s="9">
        <v>2090</v>
      </c>
      <c r="G42" s="9">
        <v>1774</v>
      </c>
    </row>
    <row r="43" spans="2:7" ht="14.25" x14ac:dyDescent="0.2">
      <c r="B43" s="16" t="s">
        <v>70</v>
      </c>
      <c r="C43" s="8" t="e">
        <f>#REF!</f>
        <v>#REF!</v>
      </c>
      <c r="D43" s="9" t="e">
        <f>#REF!</f>
        <v>#REF!</v>
      </c>
      <c r="E43" s="9">
        <v>-46</v>
      </c>
      <c r="F43" s="9" t="s">
        <v>31</v>
      </c>
      <c r="G43" s="9" t="s">
        <v>31</v>
      </c>
    </row>
    <row r="44" spans="2:7" ht="14.25" x14ac:dyDescent="0.2">
      <c r="B44" s="16" t="s">
        <v>71</v>
      </c>
      <c r="C44" s="8" t="s">
        <v>31</v>
      </c>
      <c r="D44" s="9" t="s">
        <v>31</v>
      </c>
      <c r="E44" s="9" t="s">
        <v>31</v>
      </c>
      <c r="F44" s="9">
        <v>-115</v>
      </c>
      <c r="G44" s="9">
        <v>-118</v>
      </c>
    </row>
    <row r="45" spans="2:7" x14ac:dyDescent="0.2">
      <c r="B45" s="13" t="s">
        <v>56</v>
      </c>
      <c r="C45" s="14">
        <v>-75</v>
      </c>
      <c r="D45" s="15">
        <v>-65</v>
      </c>
      <c r="E45" s="15">
        <v>-80</v>
      </c>
      <c r="F45" s="15">
        <v>-76</v>
      </c>
      <c r="G45" s="15">
        <v>-51</v>
      </c>
    </row>
    <row r="46" spans="2:7" x14ac:dyDescent="0.2">
      <c r="B46" s="21" t="s">
        <v>57</v>
      </c>
      <c r="C46" s="8" t="e">
        <f>SUM(C41:C45)</f>
        <v>#REF!</v>
      </c>
      <c r="D46" s="8" t="e">
        <f>SUM(D41:D45)</f>
        <v>#REF!</v>
      </c>
      <c r="E46" s="9">
        <v>1930</v>
      </c>
      <c r="F46" s="9">
        <v>1899</v>
      </c>
      <c r="G46" s="9">
        <v>1605</v>
      </c>
    </row>
    <row r="47" spans="2:7" x14ac:dyDescent="0.2">
      <c r="B47" s="13" t="s">
        <v>58</v>
      </c>
      <c r="C47" s="14">
        <v>-395</v>
      </c>
      <c r="D47" s="15">
        <v>-279</v>
      </c>
      <c r="E47" s="15">
        <v>-334</v>
      </c>
      <c r="F47" s="15">
        <v>-273</v>
      </c>
      <c r="G47" s="15">
        <v>-381</v>
      </c>
    </row>
    <row r="48" spans="2:7" x14ac:dyDescent="0.2">
      <c r="B48" s="5" t="s">
        <v>11</v>
      </c>
      <c r="C48" s="8" t="e">
        <f>SUM(C46:C47)</f>
        <v>#REF!</v>
      </c>
      <c r="D48" s="9" t="e">
        <f>SUM(D46:D47)</f>
        <v>#REF!</v>
      </c>
      <c r="E48" s="9">
        <v>1596</v>
      </c>
      <c r="F48" s="9">
        <v>1626</v>
      </c>
      <c r="G48" s="9">
        <v>1224</v>
      </c>
    </row>
    <row r="49" spans="2:7" x14ac:dyDescent="0.2">
      <c r="B49" s="13" t="s">
        <v>59</v>
      </c>
      <c r="C49" s="14" t="e">
        <f>#REF!</f>
        <v>#REF!</v>
      </c>
      <c r="D49" s="15" t="e">
        <f>#REF!</f>
        <v>#REF!</v>
      </c>
      <c r="E49" s="15">
        <v>-225</v>
      </c>
      <c r="F49" s="15">
        <v>-94</v>
      </c>
      <c r="G49" s="15">
        <v>-191</v>
      </c>
    </row>
    <row r="50" spans="2:7" ht="13.5" thickBot="1" x14ac:dyDescent="0.25">
      <c r="B50" s="17" t="s">
        <v>14</v>
      </c>
      <c r="C50" s="11" t="e">
        <f>SUM(C48:C49)</f>
        <v>#REF!</v>
      </c>
      <c r="D50" s="12" t="e">
        <f>SUM(D48:D49)</f>
        <v>#REF!</v>
      </c>
      <c r="E50" s="12">
        <v>1371</v>
      </c>
      <c r="F50" s="12">
        <v>1532</v>
      </c>
      <c r="G50" s="12">
        <v>1033</v>
      </c>
    </row>
    <row r="51" spans="2:7" x14ac:dyDescent="0.2">
      <c r="G51" s="3"/>
    </row>
    <row r="52" spans="2:7" x14ac:dyDescent="0.2">
      <c r="B52" s="5" t="s">
        <v>20</v>
      </c>
      <c r="C52" s="5"/>
      <c r="G52" s="3"/>
    </row>
    <row r="53" spans="2:7" ht="14.25" x14ac:dyDescent="0.2">
      <c r="B53" s="18"/>
      <c r="C53" s="32">
        <v>2022</v>
      </c>
      <c r="D53" s="33">
        <v>2021</v>
      </c>
      <c r="E53" s="33" t="s">
        <v>43</v>
      </c>
      <c r="F53" s="6" t="s">
        <v>72</v>
      </c>
      <c r="G53" s="6" t="s">
        <v>73</v>
      </c>
    </row>
    <row r="54" spans="2:7" x14ac:dyDescent="0.2">
      <c r="B54" s="18"/>
      <c r="C54" s="19" t="s">
        <v>0</v>
      </c>
      <c r="D54" s="20" t="s">
        <v>0</v>
      </c>
      <c r="E54" s="20" t="s">
        <v>0</v>
      </c>
      <c r="F54" s="20" t="s">
        <v>0</v>
      </c>
      <c r="G54" s="20" t="s">
        <v>0</v>
      </c>
    </row>
    <row r="55" spans="2:7" x14ac:dyDescent="0.2">
      <c r="B55" s="3" t="s">
        <v>1</v>
      </c>
      <c r="C55" s="8" t="e">
        <f>#REF!</f>
        <v>#REF!</v>
      </c>
      <c r="D55" s="9" t="e">
        <f>#REF!</f>
        <v>#REF!</v>
      </c>
      <c r="E55" s="9">
        <v>11745</v>
      </c>
      <c r="F55" s="9">
        <v>10371</v>
      </c>
      <c r="G55" s="9">
        <v>10658</v>
      </c>
    </row>
    <row r="56" spans="2:7" ht="14.25" x14ac:dyDescent="0.2">
      <c r="B56" s="3" t="s">
        <v>74</v>
      </c>
      <c r="C56" s="8" t="e">
        <f>#REF!</f>
        <v>#REF!</v>
      </c>
      <c r="D56" s="9" t="e">
        <f>#REF!</f>
        <v>#REF!</v>
      </c>
      <c r="E56" s="36">
        <f>3158+678</f>
        <v>3836</v>
      </c>
      <c r="F56" s="36">
        <f>3188+524</f>
        <v>3712</v>
      </c>
      <c r="G56" s="36">
        <f>2017+439</f>
        <v>2456</v>
      </c>
    </row>
    <row r="57" spans="2:7" x14ac:dyDescent="0.2">
      <c r="B57" s="3" t="s">
        <v>17</v>
      </c>
      <c r="C57" s="8" t="e">
        <f>#REF!</f>
        <v>#REF!</v>
      </c>
      <c r="D57" s="9" t="e">
        <f>#REF!</f>
        <v>#REF!</v>
      </c>
      <c r="E57" s="9">
        <v>409</v>
      </c>
      <c r="F57" s="9">
        <v>441</v>
      </c>
      <c r="G57" s="9">
        <v>442</v>
      </c>
    </row>
    <row r="58" spans="2:7" x14ac:dyDescent="0.2">
      <c r="B58" s="3" t="s">
        <v>2</v>
      </c>
      <c r="C58" s="8" t="e">
        <f>#REF!</f>
        <v>#REF!</v>
      </c>
      <c r="D58" s="9" t="e">
        <f>#REF!</f>
        <v>#REF!</v>
      </c>
      <c r="E58" s="9">
        <v>858</v>
      </c>
      <c r="F58" s="9">
        <v>835</v>
      </c>
      <c r="G58" s="9">
        <v>774</v>
      </c>
    </row>
    <row r="59" spans="2:7" ht="14.25" x14ac:dyDescent="0.2">
      <c r="B59" s="16" t="s">
        <v>75</v>
      </c>
      <c r="C59" s="8" t="e">
        <f>#REF!</f>
        <v>#REF!</v>
      </c>
      <c r="D59" s="9" t="e">
        <f>#REF!</f>
        <v>#REF!</v>
      </c>
      <c r="E59" s="36">
        <f>-3202-678</f>
        <v>-3880</v>
      </c>
      <c r="F59" s="36">
        <f>-3004-524</f>
        <v>-3528</v>
      </c>
      <c r="G59" s="36">
        <f>-3204-439</f>
        <v>-3643</v>
      </c>
    </row>
    <row r="60" spans="2:7" x14ac:dyDescent="0.2">
      <c r="B60" s="16" t="s">
        <v>42</v>
      </c>
      <c r="C60" s="8" t="e">
        <f>#REF!</f>
        <v>#REF!</v>
      </c>
      <c r="D60" s="9" t="e">
        <f>#REF!</f>
        <v>#REF!</v>
      </c>
      <c r="E60" s="9">
        <v>-1203</v>
      </c>
      <c r="F60" s="9">
        <v>-1291</v>
      </c>
      <c r="G60" s="9">
        <v>0</v>
      </c>
    </row>
    <row r="61" spans="2:7" x14ac:dyDescent="0.2">
      <c r="B61" s="3" t="s">
        <v>18</v>
      </c>
      <c r="C61" s="8" t="e">
        <f>#REF!</f>
        <v>#REF!</v>
      </c>
      <c r="D61" s="9" t="e">
        <f>#REF!</f>
        <v>#REF!</v>
      </c>
      <c r="E61" s="9">
        <v>36</v>
      </c>
      <c r="F61" s="9">
        <v>34</v>
      </c>
      <c r="G61" s="9">
        <v>70</v>
      </c>
    </row>
    <row r="62" spans="2:7" x14ac:dyDescent="0.2">
      <c r="B62" s="3" t="s">
        <v>89</v>
      </c>
      <c r="C62" s="8" t="e">
        <f>#REF!</f>
        <v>#REF!</v>
      </c>
      <c r="D62" s="9" t="e">
        <f>#REF!</f>
        <v>#REF!</v>
      </c>
      <c r="E62" s="9">
        <v>-4485</v>
      </c>
      <c r="F62" s="9">
        <v>-4455</v>
      </c>
      <c r="G62" s="9">
        <v>-4029</v>
      </c>
    </row>
    <row r="63" spans="2:7" x14ac:dyDescent="0.2">
      <c r="B63" s="3" t="s">
        <v>3</v>
      </c>
      <c r="C63" s="8" t="e">
        <f>#REF!</f>
        <v>#REF!</v>
      </c>
      <c r="D63" s="9" t="e">
        <f>#REF!</f>
        <v>#REF!</v>
      </c>
      <c r="E63" s="9">
        <v>-677</v>
      </c>
      <c r="F63" s="9">
        <v>-685</v>
      </c>
      <c r="G63" s="9">
        <v>-761</v>
      </c>
    </row>
    <row r="64" spans="2:7" x14ac:dyDescent="0.2">
      <c r="B64" s="3" t="s">
        <v>19</v>
      </c>
      <c r="C64" s="8" t="e">
        <f>#REF!</f>
        <v>#REF!</v>
      </c>
      <c r="D64" s="9" t="e">
        <f>#REF!</f>
        <v>#REF!</v>
      </c>
      <c r="E64" s="9">
        <v>906</v>
      </c>
      <c r="F64" s="9">
        <v>690</v>
      </c>
      <c r="G64" s="9">
        <v>449</v>
      </c>
    </row>
    <row r="65" spans="2:7" x14ac:dyDescent="0.2">
      <c r="B65" s="3" t="s">
        <v>24</v>
      </c>
      <c r="C65" s="8" t="e">
        <f>#REF!</f>
        <v>#REF!</v>
      </c>
      <c r="D65" s="9" t="e">
        <f>#REF!</f>
        <v>#REF!</v>
      </c>
      <c r="E65" s="9">
        <v>-2718</v>
      </c>
      <c r="F65" s="9">
        <v>-743</v>
      </c>
      <c r="G65" s="9">
        <v>-904</v>
      </c>
    </row>
    <row r="66" spans="2:7" x14ac:dyDescent="0.2">
      <c r="B66" s="3" t="s">
        <v>25</v>
      </c>
      <c r="C66" s="8" t="e">
        <f>#REF!</f>
        <v>#REF!</v>
      </c>
      <c r="D66" s="9" t="e">
        <f>#REF!</f>
        <v>#REF!</v>
      </c>
      <c r="E66" s="9">
        <v>94</v>
      </c>
      <c r="F66" s="9">
        <v>130</v>
      </c>
      <c r="G66" s="9">
        <v>106</v>
      </c>
    </row>
    <row r="67" spans="2:7" x14ac:dyDescent="0.2">
      <c r="B67" s="3" t="s">
        <v>4</v>
      </c>
      <c r="C67" s="8" t="e">
        <f>#REF!</f>
        <v>#REF!</v>
      </c>
      <c r="D67" s="9" t="e">
        <f>#REF!</f>
        <v>#REF!</v>
      </c>
      <c r="E67" s="9">
        <v>-278</v>
      </c>
      <c r="F67" s="9">
        <v>-104</v>
      </c>
      <c r="G67" s="9">
        <v>-72</v>
      </c>
    </row>
    <row r="68" spans="2:7" ht="13.5" thickBot="1" x14ac:dyDescent="0.25">
      <c r="B68" s="17" t="s">
        <v>26</v>
      </c>
      <c r="C68" s="11" t="e">
        <f>SUM(C55:C67)</f>
        <v>#REF!</v>
      </c>
      <c r="D68" s="12" t="e">
        <f>SUM(D55:D67)</f>
        <v>#REF!</v>
      </c>
      <c r="E68" s="12">
        <v>4643</v>
      </c>
      <c r="F68" s="12">
        <v>5407</v>
      </c>
      <c r="G68" s="12">
        <v>5546</v>
      </c>
    </row>
    <row r="69" spans="2:7" x14ac:dyDescent="0.2">
      <c r="B69" s="21"/>
      <c r="C69" s="21"/>
      <c r="D69" s="18"/>
      <c r="E69" s="18"/>
      <c r="F69" s="18"/>
      <c r="G69" s="18"/>
    </row>
    <row r="70" spans="2:7" x14ac:dyDescent="0.2">
      <c r="B70" s="21"/>
      <c r="C70" s="22"/>
      <c r="D70" s="23"/>
      <c r="E70" s="22"/>
      <c r="F70" s="22"/>
      <c r="G70" s="18"/>
    </row>
    <row r="71" spans="2:7" x14ac:dyDescent="0.2">
      <c r="B71" s="5" t="s">
        <v>40</v>
      </c>
      <c r="C71" s="5"/>
      <c r="G71" s="3"/>
    </row>
    <row r="72" spans="2:7" x14ac:dyDescent="0.2">
      <c r="C72" s="32" t="e">
        <f>C$4</f>
        <v>#REF!</v>
      </c>
      <c r="D72" s="33" t="e">
        <f t="shared" ref="D72:G72" si="1">D$4</f>
        <v>#REF!</v>
      </c>
      <c r="E72" s="33" t="str">
        <f t="shared" si="1"/>
        <v>2020</v>
      </c>
      <c r="F72" s="33" t="str">
        <f t="shared" si="1"/>
        <v>2019</v>
      </c>
      <c r="G72" s="33" t="str">
        <f t="shared" si="1"/>
        <v>2018</v>
      </c>
    </row>
    <row r="73" spans="2:7" x14ac:dyDescent="0.2">
      <c r="C73" s="8" t="s">
        <v>0</v>
      </c>
      <c r="D73" s="9" t="s">
        <v>0</v>
      </c>
      <c r="E73" s="9" t="s">
        <v>0</v>
      </c>
      <c r="F73" s="9" t="s">
        <v>0</v>
      </c>
      <c r="G73" s="9" t="s">
        <v>0</v>
      </c>
    </row>
    <row r="74" spans="2:7" x14ac:dyDescent="0.2">
      <c r="B74" s="3" t="s">
        <v>21</v>
      </c>
      <c r="C74" s="8" t="e">
        <f>#REF!</f>
        <v>#REF!</v>
      </c>
      <c r="D74" s="9" t="e">
        <f>#REF!</f>
        <v>#REF!</v>
      </c>
      <c r="E74" s="9">
        <v>1166</v>
      </c>
      <c r="F74" s="9">
        <v>1597</v>
      </c>
      <c r="G74" s="9">
        <v>1200</v>
      </c>
    </row>
    <row r="75" spans="2:7" ht="14.25" x14ac:dyDescent="0.2">
      <c r="B75" s="3" t="s">
        <v>76</v>
      </c>
      <c r="C75" s="8" t="e">
        <f>#REF!</f>
        <v>#REF!</v>
      </c>
      <c r="D75" s="9" t="e">
        <f>#REF!</f>
        <v>#REF!</v>
      </c>
      <c r="E75" s="9">
        <v>-392</v>
      </c>
      <c r="F75" s="9">
        <v>-454</v>
      </c>
      <c r="G75" s="9">
        <v>-464</v>
      </c>
    </row>
    <row r="76" spans="2:7" x14ac:dyDescent="0.2">
      <c r="B76" s="3" t="s">
        <v>37</v>
      </c>
      <c r="C76" s="8" t="e">
        <f>#REF!</f>
        <v>#REF!</v>
      </c>
      <c r="D76" s="9" t="e">
        <f>#REF!</f>
        <v>#REF!</v>
      </c>
      <c r="E76" s="9">
        <v>-226</v>
      </c>
      <c r="F76" s="9">
        <v>-230</v>
      </c>
      <c r="G76" s="9">
        <v>0</v>
      </c>
    </row>
    <row r="77" spans="2:7" x14ac:dyDescent="0.2">
      <c r="B77" s="3" t="s">
        <v>5</v>
      </c>
      <c r="C77" s="8" t="e">
        <f>#REF!</f>
        <v>#REF!</v>
      </c>
      <c r="D77" s="9" t="e">
        <f>#REF!</f>
        <v>#REF!</v>
      </c>
      <c r="E77" s="9">
        <v>27</v>
      </c>
      <c r="F77" s="9">
        <v>142</v>
      </c>
      <c r="G77" s="9">
        <v>57</v>
      </c>
    </row>
    <row r="78" spans="2:7" x14ac:dyDescent="0.2">
      <c r="B78" s="3" t="s">
        <v>15</v>
      </c>
      <c r="C78" s="8" t="e">
        <f>#REF!</f>
        <v>#REF!</v>
      </c>
      <c r="D78" s="9" t="e">
        <f>#REF!</f>
        <v>#REF!</v>
      </c>
      <c r="E78" s="9">
        <v>251</v>
      </c>
      <c r="F78" s="9">
        <v>252</v>
      </c>
      <c r="G78" s="9">
        <v>200</v>
      </c>
    </row>
    <row r="79" spans="2:7" x14ac:dyDescent="0.2">
      <c r="B79" s="24" t="s">
        <v>6</v>
      </c>
      <c r="C79" s="25" t="e">
        <f>#REF!</f>
        <v>#REF!</v>
      </c>
      <c r="D79" s="26" t="e">
        <f>#REF!</f>
        <v>#REF!</v>
      </c>
      <c r="E79" s="26">
        <v>826</v>
      </c>
      <c r="F79" s="26">
        <v>1307</v>
      </c>
      <c r="G79" s="26">
        <v>993</v>
      </c>
    </row>
    <row r="80" spans="2:7" x14ac:dyDescent="0.2">
      <c r="B80" s="3" t="s">
        <v>7</v>
      </c>
      <c r="C80" s="8" t="e">
        <f>#REF!</f>
        <v>#REF!</v>
      </c>
      <c r="D80" s="9" t="e">
        <f>#REF!</f>
        <v>#REF!</v>
      </c>
      <c r="E80" s="9">
        <v>-1674</v>
      </c>
      <c r="F80" s="9">
        <v>74</v>
      </c>
      <c r="G80" s="9">
        <v>41</v>
      </c>
    </row>
    <row r="81" spans="2:7" x14ac:dyDescent="0.2">
      <c r="B81" s="3" t="s">
        <v>39</v>
      </c>
      <c r="C81" s="8" t="e">
        <f>#REF!</f>
        <v>#REF!</v>
      </c>
      <c r="D81" s="9" t="e">
        <f>#REF!</f>
        <v>#REF!</v>
      </c>
      <c r="E81" s="9">
        <v>-208</v>
      </c>
      <c r="F81" s="9">
        <v>-205</v>
      </c>
      <c r="G81" s="9">
        <v>-178</v>
      </c>
    </row>
    <row r="82" spans="2:7" x14ac:dyDescent="0.2">
      <c r="B82" s="3" t="s">
        <v>22</v>
      </c>
      <c r="C82" s="8" t="e">
        <f>#REF!</f>
        <v>#REF!</v>
      </c>
      <c r="D82" s="9" t="e">
        <f>#REF!</f>
        <v>#REF!</v>
      </c>
      <c r="E82" s="9">
        <v>-251</v>
      </c>
      <c r="F82" s="9">
        <v>-252</v>
      </c>
      <c r="G82" s="9">
        <v>-200</v>
      </c>
    </row>
    <row r="83" spans="2:7" x14ac:dyDescent="0.2">
      <c r="B83" s="3" t="s">
        <v>53</v>
      </c>
      <c r="C83" s="8" t="e">
        <f>#REF!+#REF!</f>
        <v>#REF!</v>
      </c>
      <c r="D83" s="9" t="e">
        <f>#REF!+#REF!</f>
        <v>#REF!</v>
      </c>
      <c r="E83" s="9">
        <v>-765</v>
      </c>
      <c r="F83" s="9">
        <v>-780</v>
      </c>
      <c r="G83" s="9">
        <v>-731</v>
      </c>
    </row>
    <row r="84" spans="2:7" x14ac:dyDescent="0.2">
      <c r="B84" s="3" t="s">
        <v>52</v>
      </c>
      <c r="C84" s="8" t="e">
        <f>#REF!</f>
        <v>#REF!</v>
      </c>
      <c r="D84" s="9" t="e">
        <f>#REF!</f>
        <v>#REF!</v>
      </c>
      <c r="E84" s="9">
        <v>0</v>
      </c>
      <c r="F84" s="9">
        <v>0</v>
      </c>
      <c r="G84" s="9">
        <v>1</v>
      </c>
    </row>
    <row r="85" spans="2:7" x14ac:dyDescent="0.2">
      <c r="B85" s="3" t="s">
        <v>23</v>
      </c>
      <c r="C85" s="8" t="e">
        <f>#REF!</f>
        <v>#REF!</v>
      </c>
      <c r="D85" s="9" t="e">
        <f>#REF!</f>
        <v>#REF!</v>
      </c>
      <c r="E85" s="9">
        <v>220</v>
      </c>
      <c r="F85" s="9">
        <v>72</v>
      </c>
      <c r="G85" s="9">
        <v>-188</v>
      </c>
    </row>
    <row r="86" spans="2:7" ht="14.25" x14ac:dyDescent="0.2">
      <c r="B86" s="13" t="s">
        <v>77</v>
      </c>
      <c r="C86" s="14" t="e">
        <f>#REF!</f>
        <v>#REF!</v>
      </c>
      <c r="D86" s="15" t="e">
        <f>#REF!</f>
        <v>#REF!</v>
      </c>
      <c r="E86" s="15">
        <v>-123</v>
      </c>
      <c r="F86" s="15">
        <v>-55</v>
      </c>
      <c r="G86" s="15">
        <v>110</v>
      </c>
    </row>
    <row r="87" spans="2:7" x14ac:dyDescent="0.2">
      <c r="B87" s="3" t="s">
        <v>90</v>
      </c>
      <c r="C87" s="8" t="e">
        <f>#REF!</f>
        <v>#REF!</v>
      </c>
      <c r="D87" s="9" t="e">
        <f>#REF!</f>
        <v>#REF!</v>
      </c>
      <c r="E87" s="9">
        <v>-1975</v>
      </c>
      <c r="F87" s="9">
        <v>161</v>
      </c>
      <c r="G87" s="9">
        <v>-152</v>
      </c>
    </row>
    <row r="88" spans="2:7" x14ac:dyDescent="0.2">
      <c r="B88" s="24" t="s">
        <v>33</v>
      </c>
      <c r="C88" s="25" t="e">
        <f>#REF!</f>
        <v>#REF!</v>
      </c>
      <c r="D88" s="26" t="e">
        <f>#REF!</f>
        <v>#REF!</v>
      </c>
      <c r="E88" s="26">
        <v>-1975</v>
      </c>
      <c r="F88" s="26">
        <v>161</v>
      </c>
      <c r="G88" s="26">
        <v>-152</v>
      </c>
    </row>
    <row r="89" spans="2:7" x14ac:dyDescent="0.2">
      <c r="B89" s="3" t="s">
        <v>34</v>
      </c>
      <c r="C89" s="8" t="e">
        <f>#REF!</f>
        <v>#REF!</v>
      </c>
      <c r="D89" s="9" t="e">
        <f>#REF!</f>
        <v>#REF!</v>
      </c>
      <c r="E89" s="9">
        <v>-743</v>
      </c>
      <c r="F89" s="9">
        <v>-904</v>
      </c>
      <c r="G89" s="9">
        <v>-752</v>
      </c>
    </row>
    <row r="90" spans="2:7" ht="13.5" thickBot="1" x14ac:dyDescent="0.25">
      <c r="B90" s="17" t="s">
        <v>27</v>
      </c>
      <c r="C90" s="11" t="e">
        <f>#REF!</f>
        <v>#REF!</v>
      </c>
      <c r="D90" s="12" t="e">
        <f>#REF!</f>
        <v>#REF!</v>
      </c>
      <c r="E90" s="12">
        <v>-2718</v>
      </c>
      <c r="F90" s="12">
        <v>-743</v>
      </c>
      <c r="G90" s="12">
        <v>-904</v>
      </c>
    </row>
    <row r="91" spans="2:7" x14ac:dyDescent="0.2">
      <c r="G91" s="3"/>
    </row>
    <row r="92" spans="2:7" x14ac:dyDescent="0.2">
      <c r="B92" s="5" t="s">
        <v>8</v>
      </c>
      <c r="C92" s="5"/>
      <c r="G92" s="3"/>
    </row>
    <row r="93" spans="2:7" x14ac:dyDescent="0.2">
      <c r="B93" s="18"/>
      <c r="C93" s="32" t="e">
        <f>C$4</f>
        <v>#REF!</v>
      </c>
      <c r="D93" s="33" t="e">
        <f t="shared" ref="D93:G93" si="2">D$4</f>
        <v>#REF!</v>
      </c>
      <c r="E93" s="33" t="str">
        <f t="shared" si="2"/>
        <v>2020</v>
      </c>
      <c r="F93" s="33" t="str">
        <f t="shared" si="2"/>
        <v>2019</v>
      </c>
      <c r="G93" s="33" t="str">
        <f t="shared" si="2"/>
        <v>2018</v>
      </c>
    </row>
    <row r="94" spans="2:7" x14ac:dyDescent="0.2">
      <c r="B94" s="5" t="s">
        <v>13</v>
      </c>
      <c r="C94" s="5"/>
      <c r="G94" s="3"/>
    </row>
    <row r="95" spans="2:7" x14ac:dyDescent="0.2">
      <c r="B95" s="3" t="s">
        <v>16</v>
      </c>
      <c r="C95" s="5">
        <v>51.1</v>
      </c>
      <c r="D95" s="3">
        <v>55.2</v>
      </c>
      <c r="E95" s="27">
        <v>40.700000000000003</v>
      </c>
      <c r="F95" s="27">
        <v>46.4</v>
      </c>
      <c r="G95" s="27">
        <v>31.3</v>
      </c>
    </row>
    <row r="96" spans="2:7" ht="16.350000000000001" customHeight="1" x14ac:dyDescent="0.2">
      <c r="B96" s="3" t="s">
        <v>78</v>
      </c>
      <c r="C96" s="5">
        <v>55.5</v>
      </c>
      <c r="D96" s="3">
        <v>47.8</v>
      </c>
      <c r="E96" s="9">
        <v>44.3</v>
      </c>
      <c r="F96" s="9" t="s">
        <v>31</v>
      </c>
      <c r="G96" s="9" t="s">
        <v>31</v>
      </c>
    </row>
    <row r="97" spans="1:7" ht="16.350000000000001" customHeight="1" x14ac:dyDescent="0.2">
      <c r="B97" s="3" t="s">
        <v>79</v>
      </c>
      <c r="C97" s="8" t="s">
        <v>31</v>
      </c>
      <c r="D97" s="9" t="s">
        <v>31</v>
      </c>
      <c r="E97" s="27" t="s">
        <v>31</v>
      </c>
      <c r="F97" s="27">
        <v>45.8</v>
      </c>
      <c r="G97" s="27">
        <v>42.9</v>
      </c>
    </row>
    <row r="98" spans="1:7" ht="14.25" x14ac:dyDescent="0.2">
      <c r="B98" s="3" t="s">
        <v>80</v>
      </c>
      <c r="C98" s="5">
        <v>55.5</v>
      </c>
      <c r="D98" s="3">
        <v>50.7</v>
      </c>
      <c r="E98" s="9">
        <v>44.3</v>
      </c>
      <c r="F98" s="9" t="s">
        <v>31</v>
      </c>
      <c r="G98" s="9" t="s">
        <v>31</v>
      </c>
    </row>
    <row r="99" spans="1:7" ht="14.25" x14ac:dyDescent="0.2">
      <c r="B99" s="3" t="s">
        <v>81</v>
      </c>
      <c r="C99" s="8" t="s">
        <v>31</v>
      </c>
      <c r="D99" s="9" t="s">
        <v>31</v>
      </c>
      <c r="E99" s="27" t="s">
        <v>31</v>
      </c>
      <c r="F99" s="27">
        <v>50.8</v>
      </c>
      <c r="G99" s="27">
        <v>42.9</v>
      </c>
    </row>
    <row r="100" spans="1:7" ht="14.25" x14ac:dyDescent="0.2">
      <c r="B100" s="3" t="s">
        <v>82</v>
      </c>
      <c r="C100" s="34">
        <v>58.9</v>
      </c>
      <c r="D100" s="27">
        <v>44</v>
      </c>
      <c r="E100" s="27">
        <v>45.2</v>
      </c>
      <c r="F100" s="27">
        <v>45.4</v>
      </c>
      <c r="G100" s="27">
        <v>48.4</v>
      </c>
    </row>
    <row r="101" spans="1:7" ht="14.45" customHeight="1" x14ac:dyDescent="0.2">
      <c r="B101" s="3" t="s">
        <v>83</v>
      </c>
      <c r="C101" s="34">
        <v>27</v>
      </c>
      <c r="D101" s="3">
        <v>25.1</v>
      </c>
      <c r="E101" s="4">
        <v>23.7</v>
      </c>
      <c r="F101" s="4">
        <v>23.2</v>
      </c>
      <c r="G101" s="4">
        <v>22.2</v>
      </c>
    </row>
    <row r="102" spans="1:7" x14ac:dyDescent="0.2">
      <c r="B102" s="16" t="s">
        <v>9</v>
      </c>
      <c r="C102" s="35">
        <v>84000</v>
      </c>
      <c r="D102" s="28">
        <v>82000</v>
      </c>
      <c r="E102" s="28">
        <v>81000</v>
      </c>
      <c r="F102" s="28">
        <v>79000</v>
      </c>
      <c r="G102" s="28">
        <v>78000</v>
      </c>
    </row>
    <row r="103" spans="1:7" ht="14.25" x14ac:dyDescent="0.2">
      <c r="B103" s="13" t="s">
        <v>84</v>
      </c>
      <c r="C103" s="31" t="e">
        <f>#REF!</f>
        <v>#REF!</v>
      </c>
      <c r="D103" s="13" t="e">
        <f>#REF!</f>
        <v>#REF!</v>
      </c>
      <c r="E103" s="13">
        <v>715</v>
      </c>
      <c r="F103" s="13">
        <v>715</v>
      </c>
      <c r="G103" s="13">
        <v>498</v>
      </c>
    </row>
    <row r="104" spans="1:7" x14ac:dyDescent="0.2">
      <c r="G104" s="3"/>
    </row>
    <row r="105" spans="1:7" ht="14.45" customHeight="1" x14ac:dyDescent="0.2">
      <c r="A105" s="29">
        <v>1</v>
      </c>
      <c r="B105" s="49" t="s">
        <v>46</v>
      </c>
      <c r="C105" s="49"/>
      <c r="D105" s="49"/>
      <c r="E105" s="49"/>
      <c r="F105" s="49"/>
      <c r="G105" s="49"/>
    </row>
    <row r="106" spans="1:7" ht="58.5" customHeight="1" x14ac:dyDescent="0.2">
      <c r="A106" s="29">
        <v>2</v>
      </c>
      <c r="B106" s="50" t="s">
        <v>91</v>
      </c>
      <c r="C106" s="50"/>
      <c r="D106" s="50"/>
      <c r="E106" s="50"/>
      <c r="F106" s="50"/>
      <c r="G106" s="50"/>
    </row>
    <row r="107" spans="1:7" ht="99" customHeight="1" x14ac:dyDescent="0.2">
      <c r="A107" s="29">
        <v>3</v>
      </c>
      <c r="B107" s="50" t="s">
        <v>92</v>
      </c>
      <c r="C107" s="50"/>
      <c r="D107" s="50"/>
      <c r="E107" s="50"/>
      <c r="F107" s="50"/>
      <c r="G107" s="50"/>
    </row>
    <row r="108" spans="1:7" ht="57.95" customHeight="1" x14ac:dyDescent="0.2">
      <c r="A108" s="29">
        <v>4</v>
      </c>
      <c r="B108" s="50" t="s">
        <v>93</v>
      </c>
      <c r="C108" s="50"/>
      <c r="D108" s="50"/>
      <c r="E108" s="50"/>
      <c r="F108" s="50"/>
      <c r="G108" s="50"/>
    </row>
    <row r="109" spans="1:7" ht="42.95" customHeight="1" x14ac:dyDescent="0.2">
      <c r="A109" s="29">
        <v>5</v>
      </c>
      <c r="B109" s="50" t="s">
        <v>94</v>
      </c>
      <c r="C109" s="50"/>
      <c r="D109" s="50"/>
      <c r="E109" s="50"/>
      <c r="F109" s="50"/>
      <c r="G109" s="50"/>
    </row>
    <row r="110" spans="1:7" ht="30" customHeight="1" x14ac:dyDescent="0.2">
      <c r="A110" s="29">
        <v>6</v>
      </c>
      <c r="B110" s="50" t="s">
        <v>38</v>
      </c>
      <c r="C110" s="50"/>
      <c r="D110" s="50"/>
      <c r="E110" s="50"/>
      <c r="F110" s="50"/>
      <c r="G110" s="50"/>
    </row>
    <row r="111" spans="1:7" ht="40.5" customHeight="1" x14ac:dyDescent="0.2">
      <c r="A111" s="29">
        <v>7</v>
      </c>
      <c r="B111" s="50" t="s">
        <v>98</v>
      </c>
      <c r="C111" s="50"/>
      <c r="D111" s="50"/>
      <c r="E111" s="50"/>
      <c r="F111" s="50"/>
      <c r="G111" s="50"/>
    </row>
    <row r="112" spans="1:7" ht="29.1" customHeight="1" x14ac:dyDescent="0.2">
      <c r="A112" s="29">
        <v>8</v>
      </c>
      <c r="B112" s="50" t="s">
        <v>95</v>
      </c>
      <c r="C112" s="50"/>
      <c r="D112" s="50"/>
      <c r="E112" s="50"/>
      <c r="F112" s="50"/>
      <c r="G112" s="50"/>
    </row>
    <row r="113" spans="1:8" ht="16.5" customHeight="1" x14ac:dyDescent="0.2">
      <c r="A113" s="29">
        <v>9</v>
      </c>
      <c r="B113" s="50" t="s">
        <v>96</v>
      </c>
      <c r="C113" s="50"/>
      <c r="D113" s="50"/>
      <c r="E113" s="50"/>
      <c r="F113" s="50"/>
      <c r="G113" s="50"/>
    </row>
    <row r="114" spans="1:8" ht="97.5" customHeight="1" x14ac:dyDescent="0.2">
      <c r="A114" s="29">
        <v>10</v>
      </c>
      <c r="B114" s="50" t="s">
        <v>50</v>
      </c>
      <c r="C114" s="50"/>
      <c r="D114" s="50"/>
      <c r="E114" s="50"/>
      <c r="F114" s="50"/>
      <c r="G114" s="50"/>
      <c r="H114" s="16"/>
    </row>
    <row r="115" spans="1:8" ht="57.6" customHeight="1" x14ac:dyDescent="0.2">
      <c r="A115" s="29">
        <v>11</v>
      </c>
      <c r="B115" s="50" t="s">
        <v>49</v>
      </c>
      <c r="C115" s="50"/>
      <c r="D115" s="50"/>
      <c r="E115" s="50"/>
      <c r="F115" s="50"/>
      <c r="G115" s="50"/>
    </row>
    <row r="116" spans="1:8" ht="28.5" customHeight="1" x14ac:dyDescent="0.2">
      <c r="A116" s="29">
        <v>12</v>
      </c>
      <c r="B116" s="50" t="s">
        <v>29</v>
      </c>
      <c r="C116" s="50"/>
      <c r="D116" s="50"/>
      <c r="E116" s="50"/>
      <c r="F116" s="50"/>
      <c r="G116" s="50"/>
    </row>
    <row r="117" spans="1:8" ht="33.6" customHeight="1" x14ac:dyDescent="0.2">
      <c r="A117" s="29">
        <v>13</v>
      </c>
      <c r="B117" s="50" t="s">
        <v>48</v>
      </c>
      <c r="C117" s="50"/>
      <c r="D117" s="50"/>
      <c r="E117" s="50"/>
      <c r="F117" s="50"/>
      <c r="G117" s="50"/>
    </row>
    <row r="118" spans="1:8" ht="34.5" customHeight="1" x14ac:dyDescent="0.2">
      <c r="A118" s="29">
        <v>14</v>
      </c>
      <c r="B118" s="50" t="s">
        <v>97</v>
      </c>
      <c r="C118" s="50"/>
      <c r="D118" s="50"/>
      <c r="E118" s="50"/>
      <c r="F118" s="50"/>
      <c r="G118" s="50"/>
    </row>
    <row r="119" spans="1:8" ht="17.100000000000001" customHeight="1" x14ac:dyDescent="0.2">
      <c r="A119" s="29">
        <v>15</v>
      </c>
      <c r="B119" s="50" t="s">
        <v>35</v>
      </c>
      <c r="C119" s="50"/>
      <c r="D119" s="50"/>
      <c r="E119" s="50"/>
      <c r="F119" s="50"/>
      <c r="G119" s="50"/>
    </row>
    <row r="120" spans="1:8" ht="87.75" customHeight="1" x14ac:dyDescent="0.2">
      <c r="A120" s="29" t="s">
        <v>87</v>
      </c>
      <c r="B120" s="51" t="s">
        <v>88</v>
      </c>
      <c r="C120" s="51"/>
      <c r="D120" s="51"/>
      <c r="E120" s="51"/>
      <c r="F120" s="51"/>
      <c r="G120" s="51"/>
    </row>
  </sheetData>
  <mergeCells count="16">
    <mergeCell ref="B120:G120"/>
    <mergeCell ref="B119:G119"/>
    <mergeCell ref="B116:G116"/>
    <mergeCell ref="B118:G118"/>
    <mergeCell ref="B113:G113"/>
    <mergeCell ref="B114:G114"/>
    <mergeCell ref="B117:G117"/>
    <mergeCell ref="B115:G115"/>
    <mergeCell ref="B105:G105"/>
    <mergeCell ref="B110:G110"/>
    <mergeCell ref="B112:G112"/>
    <mergeCell ref="B111:G111"/>
    <mergeCell ref="B107:G107"/>
    <mergeCell ref="B108:G108"/>
    <mergeCell ref="B109:G109"/>
    <mergeCell ref="B106:G106"/>
  </mergeCells>
  <pageMargins left="0.25" right="0.25" top="0.75" bottom="0.75" header="0.3" footer="0.3"/>
  <pageSetup paperSize="9" scale="32" fitToHeight="0" orientation="portrait" r:id="rId1"/>
  <headerFooter differentOddEven="1" differentFirst="1">
    <oddHeader xml:space="preserve">&amp;C&amp;"tahoma,Bold"&amp;8BAE SYSTEMS PROPRIETARY&amp;"Microsoft Sans Serif,Regular"&amp;8
&amp;"tahoma,Bold"&amp;8
</oddHeader>
    <oddFooter xml:space="preserve">&amp;C
</oddFooter>
    <evenHeader xml:space="preserve">&amp;C&amp;"tahoma,Bold"&amp;8BAE SYSTEMS PROPRIETARY&amp;"Microsoft Sans Serif,Regular"&amp;8
&amp;"tahoma,Bold"&amp;8
</evenHeader>
    <evenFooter xml:space="preserve">&amp;C
</evenFooter>
    <firstHeader xml:space="preserve">&amp;C&amp;"tahoma,Bold"&amp;8BAE SYSTEMS PROPRIETARY&amp;"Microsoft Sans Serif,Regular"&amp;8
&amp;"tahoma,Bold"&amp;8
</firstHeader>
    <firstFooter xml:space="preserve">&amp;C
</firstFooter>
  </headerFooter>
  <rowBreaks count="1" manualBreakCount="1">
    <brk id="69"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NGFSBaseDocumentType" ma:contentTypeID="0x010100C773E7E7DA4C42818A59608D9F2555FC00759DDABAB2589445AC930EE1220416BC" ma:contentTypeVersion="7" ma:contentTypeDescription="" ma:contentTypeScope="" ma:versionID="b1ec5270ef505580c5b65748aad397c7">
  <xsd:schema xmlns:xsd="http://www.w3.org/2001/XMLSchema" xmlns:xs="http://www.w3.org/2001/XMLSchema" xmlns:p="http://schemas.microsoft.com/office/2006/metadata/properties" xmlns:ns1="http://schemas.microsoft.com/sharepoint/v3" xmlns:ns3="2022ac18-1340-4a9e-8efd-41ffbd87a5ad" xmlns:ns4="de8de8fd-6dad-4628-a143-82ead131d92c" xmlns:ns5="http://schemas.microsoft.com/sharepoint/v4" targetNamespace="http://schemas.microsoft.com/office/2006/metadata/properties" ma:root="true" ma:fieldsID="8e38f8119b5a9d848338ae80b83c7d2b" ns1:_="" ns3:_="" ns4:_="" ns5:_="">
    <xsd:import namespace="http://schemas.microsoft.com/sharepoint/v3"/>
    <xsd:import namespace="2022ac18-1340-4a9e-8efd-41ffbd87a5ad"/>
    <xsd:import namespace="de8de8fd-6dad-4628-a143-82ead131d92c"/>
    <xsd:import namespace="http://schemas.microsoft.com/sharepoint/v4"/>
    <xsd:element name="properties">
      <xsd:complexType>
        <xsd:sequence>
          <xsd:element name="documentManagement">
            <xsd:complexType>
              <xsd:all>
                <xsd:element ref="ns1:Author" minOccurs="0"/>
                <xsd:element ref="ns3:GovernmentClassification2"/>
                <xsd:element ref="ns3:CompanyClassification2"/>
                <xsd:element ref="ns3:ExportControlled2"/>
                <xsd:element ref="ns3:BusinessContentOwner2"/>
                <xsd:element ref="ns4:_dlc_DocId" minOccurs="0"/>
                <xsd:element ref="ns4:_dlc_DocIdUrl" minOccurs="0"/>
                <xsd:element ref="ns4:_dlc_DocIdPersistId" minOccurs="0"/>
                <xsd:element ref="ns4:TaxKeywordTaxHTField" minOccurs="0"/>
                <xsd:element ref="ns4:TaxCatchAll" minOccurs="0"/>
                <xsd:element ref="ns4:TaxCatchAllLabel" minOccurs="0"/>
                <xsd:element ref="ns3:Year_x002f_Period"/>
                <xsd:element ref="ns5:IconOverlay" minOccurs="0"/>
                <xsd:element ref="ns3:RecordDeclaredFla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uthor" ma:index="7" nillable="true" ma:displayName="Created By"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022ac18-1340-4a9e-8efd-41ffbd87a5ad" elementFormDefault="qualified">
    <xsd:import namespace="http://schemas.microsoft.com/office/2006/documentManagement/types"/>
    <xsd:import namespace="http://schemas.microsoft.com/office/infopath/2007/PartnerControls"/>
    <xsd:element name="GovernmentClassification2" ma:index="12" ma:displayName="Security Marking" ma:default="" ma:description="" ma:internalName="GovernmentClassification2">
      <xsd:simpleType>
        <xsd:restriction base="dms:Choice">
          <xsd:enumeration value="NOT PROTECTIVELY MARKED"/>
          <xsd:enumeration value="OFFICIAL"/>
        </xsd:restriction>
      </xsd:simpleType>
    </xsd:element>
    <xsd:element name="CompanyClassification2" ma:index="13" ma:displayName="Company Marking" ma:default="" ma:description="" ma:internalName="CompanyClassification2">
      <xsd:simpleType>
        <xsd:restriction base="dms:Choice">
          <xsd:enumeration value="UNCONTROLLED"/>
          <xsd:enumeration value="BAE SYSTEMS PROPRIETARY"/>
          <xsd:enumeration value="BAE SYSTEMS SENSITIVE"/>
        </xsd:restriction>
      </xsd:simpleType>
    </xsd:element>
    <xsd:element name="ExportControlled2" ma:index="14" ma:displayName="Export Controlled" ma:default="" ma:description="" ma:internalName="ExportControlled2">
      <xsd:simpleType>
        <xsd:restriction base="dms:Choice">
          <xsd:enumeration value="NO"/>
        </xsd:restriction>
      </xsd:simpleType>
    </xsd:element>
    <xsd:element name="BusinessContentOwner2" ma:index="15" ma:displayName="Content Owner" ma:default="Finance" ma:description="" ma:internalName="BusinessContentOwner2">
      <xsd:simpleType>
        <xsd:restriction base="dms:Choice">
          <xsd:enumeration value="Finance"/>
        </xsd:restriction>
      </xsd:simpleType>
    </xsd:element>
    <xsd:element name="Year_x002f_Period" ma:index="23" ma:displayName="Year/Period" ma:default="Year End 2017" ma:description="Year/Period" ma:format="RadioButtons" ma:indexed="true" ma:internalName="Year_x002f_Period">
      <xsd:simpleType>
        <xsd:union memberTypes="dms:Text">
          <xsd:simpleType>
            <xsd:restriction base="dms:Choice">
              <xsd:enumeration value="Half Year 2012"/>
              <xsd:enumeration value="Year End 2012"/>
              <xsd:enumeration value="Half Year 2013"/>
              <xsd:enumeration value="Year End 2013"/>
              <xsd:enumeration value="Half Year 2014"/>
              <xsd:enumeration value="Year End 2014"/>
              <xsd:enumeration value="Half Year 2015"/>
              <xsd:enumeration value="Year End 2015"/>
              <xsd:enumeration value="Half Year 2016"/>
              <xsd:enumeration value="Year End 2016"/>
              <xsd:enumeration value="Half Year 2017"/>
              <xsd:enumeration value="Year End 2017"/>
              <xsd:enumeration value="Half Year 2018"/>
              <xsd:enumeration value="Year End 2018"/>
              <xsd:enumeration value="Half Year 2019"/>
              <xsd:enumeration value="Year End 2019"/>
              <xsd:enumeration value="Generic"/>
            </xsd:restriction>
          </xsd:simpleType>
        </xsd:union>
      </xsd:simpleType>
    </xsd:element>
    <xsd:element name="RecordDeclaredFlag" ma:index="25" nillable="true" ma:displayName="Record Declared" ma:default="0" ma:description="" ma:hidden="true" ma:internalName="RecordDeclaredFlag">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e8de8fd-6dad-4628-a143-82ead131d92c"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element name="TaxKeywordTaxHTField" ma:index="19" nillable="true" ma:taxonomy="true" ma:internalName="TaxKeywordTaxHTField" ma:taxonomyFieldName="TaxKeyword" ma:displayName="Enterprise Keywords" ma:fieldId="{23f27201-bee3-471e-b2e7-b64fd8b7ca38}" ma:taxonomyMulti="true" ma:sspId="a7c8802d-1c6e-4b9c-a9a0-e6f4eab55ae2" ma:termSetId="00000000-0000-0000-0000-000000000000" ma:anchorId="00000000-0000-0000-0000-000000000000" ma:open="true" ma:isKeyword="true">
      <xsd:complexType>
        <xsd:sequence>
          <xsd:element ref="pc:Terms" minOccurs="0" maxOccurs="1"/>
        </xsd:sequence>
      </xsd:complexType>
    </xsd:element>
    <xsd:element name="TaxCatchAll" ma:index="20" nillable="true" ma:displayName="Taxonomy Catch All Column" ma:description="" ma:hidden="true" ma:list="{30b03fa5-8dc7-498d-ac0b-ba23b09721f0}" ma:internalName="TaxCatchAll" ma:showField="CatchAllData" ma:web="de8de8fd-6dad-4628-a143-82ead131d92c">
      <xsd:complexType>
        <xsd:complexContent>
          <xsd:extension base="dms:MultiChoiceLookup">
            <xsd:sequence>
              <xsd:element name="Value" type="dms:Lookup" maxOccurs="unbounded" minOccurs="0" nillable="true"/>
            </xsd:sequence>
          </xsd:extension>
        </xsd:complexContent>
      </xsd:complexType>
    </xsd:element>
    <xsd:element name="TaxCatchAllLabel" ma:index="21" nillable="true" ma:displayName="Taxonomy Catch All Column1" ma:description="" ma:hidden="true" ma:list="{30b03fa5-8dc7-498d-ac0b-ba23b09721f0}" ma:internalName="TaxCatchAllLabel" ma:readOnly="true" ma:showField="CatchAllDataLabel" ma:web="de8de8fd-6dad-4628-a143-82ead131d92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4"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8" ma:displayName="Author"/>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ma:index="10" ma:displayName="Comments"/>
        <xsd:element name="keywords" minOccurs="0" maxOccurs="1" type="xsd:string"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titus xmlns="http://schemas.titus.com/TitusProperties/">
  <TitusGUID xmlns="">e18051ee-56d7-4d2b-93e0-0d792a011b7b</TitusGUID>
  <TitusMetadata xmlns="">eyJucyI6Ind3dy5iYWVzeXN0ZW1zLmNvbSIsInByb3BzIjpbeyJuIjoiT3JpZ2luYXRvciIsInZhbHMiOlt7InZhbHVlIjoiQkFFIFN5c3RlbXMifV19LHsibiI6IkRvY3VtZW50U3VidHlwZSIsInZhbHMiOltdfSx7Im4iOiJ1cm5iYWlsc0NvbXBNYXJraW5nUDEiLCJ2YWxzIjpbeyJ2YWx1ZSI6IkJBRSBTWVNURU1TIFBST1BSSUVUQVJZIn1dfSx7Im4iOiJ1cm5iYWlsc05BVFNFQ01hcmtpbmdQMSIsInZhbHMiOlt7InZhbHVlIjoiTk9UIEFQUExJQ0FCTEUifV19LHsibiI6InVybmJhaWxzTkFUU0VDTWFya2luZ1AzIiwidmFscyI6W119LHsibiI6InVybmJhaWxzTkFUU0VDTWFya2luZ1AyIiwidmFscyI6W119LHsibiI6InVybmJhaWxzRXhwb3J0Q29udHJvbE1hcmtpbmdQMSIsInZhbHMiOlt7InZhbHVlIjoiTk8ifV19LHsibiI6InVybmJhaWxzRXhwb3J0Q29udHJvbE1hcmtpbmdQMiIsInZhbHMiOlt7InZhbHVlIjoiTk9UIEVYUE9SVCBDT05UUk9MTEVEIC0gVUsgXC8gVVMgXC8gT1RIRVIgTE9DQUwifV19LHsibiI6InVybmJhaWxzRXhwb3J0Q29udHJvbEJVIiwidmFscyI6W119LHsibiI6InVybmJhaWxzRXhwb3J0Q29udHJvbE1TQXJlYSIsInZhbHMiOltdfSx7Im4iOiJ1cm5iYWlsc0V4cG9ydENvbnRyb2xNU0xpY2VuY2VzIiwidmFscyI6W119LHsibiI6IlRoaXJkUGFydHlTd2l0Y2hvZmZFeHBvcnRDb250cm9sTWFya2luZyIsInZhbHMiOltdfSx7Im4iOiJCYWVzQ2xhc3NpZmljYXRpb25Db21tZW50cyIsInZhbHMiOltdfSx7Im4iOiJiYWVzeXN0ZW1zbXZtTkFUU0VDcmVnaW9uIiwidmFscyI6W3sidmFsdWUiOiJVSyJ9XX1dfQ==</TitusMetadata>
</titus>
</file>

<file path=customXml/item4.xml><?xml version="1.0" encoding="utf-8"?>
<p:properties xmlns:p="http://schemas.microsoft.com/office/2006/metadata/properties" xmlns:xsi="http://www.w3.org/2001/XMLSchema-instance" xmlns:pc="http://schemas.microsoft.com/office/infopath/2007/PartnerControls">
  <documentManagement>
    <CompanyClassification2 xmlns="2022ac18-1340-4a9e-8efd-41ffbd87a5ad">UNCONTROLLED</CompanyClassification2>
    <TaxKeywordTaxHTField xmlns="de8de8fd-6dad-4628-a143-82ead131d92c">
      <Terms xmlns="http://schemas.microsoft.com/office/infopath/2007/PartnerControls"/>
    </TaxKeywordTaxHTField>
    <Year_x002f_Period xmlns="2022ac18-1340-4a9e-8efd-41ffbd87a5ad">Year End 2016</Year_x002f_Period>
    <GovernmentClassification2 xmlns="2022ac18-1340-4a9e-8efd-41ffbd87a5ad">NOT PROTECTIVELY MARKED</GovernmentClassification2>
    <IconOverlay xmlns="http://schemas.microsoft.com/sharepoint/v4" xsi:nil="true"/>
    <TaxCatchAll xmlns="de8de8fd-6dad-4628-a143-82ead131d92c"/>
    <RecordDeclaredFlag xmlns="2022ac18-1340-4a9e-8efd-41ffbd87a5ad">false</RecordDeclaredFlag>
    <ExportControlled2 xmlns="2022ac18-1340-4a9e-8efd-41ffbd87a5ad">NO</ExportControlled2>
    <BusinessContentOwner2 xmlns="2022ac18-1340-4a9e-8efd-41ffbd87a5ad">Finance</BusinessContentOwner2>
    <_dlc_DocId xmlns="de8de8fd-6dad-4628-a143-82ead131d92c">IJKC75-PB8B-C0A-5W</_dlc_DocId>
    <_dlc_DocIdUrl xmlns="de8de8fd-6dad-4628-a143-82ead131d92c">
      <Url>http://ws-sites.ent.baesystems.com/sites/HOFINFRP/FinRep/_layouts/DocIdRedir.aspx?ID=IJKC75-PB8B-C0A-5W</Url>
      <Description>IJKC75-PB8B-C0A-5W</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334C18-56A1-46B0-B3F8-7CE3673EB8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022ac18-1340-4a9e-8efd-41ffbd87a5ad"/>
    <ds:schemaRef ds:uri="de8de8fd-6dad-4628-a143-82ead131d92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577B77-9B5E-4134-8A2A-7E7BC5C21F35}">
  <ds:schemaRefs>
    <ds:schemaRef ds:uri="http://schemas.microsoft.com/sharepoint/events"/>
  </ds:schemaRefs>
</ds:datastoreItem>
</file>

<file path=customXml/itemProps3.xml><?xml version="1.0" encoding="utf-8"?>
<ds:datastoreItem xmlns:ds="http://schemas.openxmlformats.org/officeDocument/2006/customXml" ds:itemID="{B9651B95-A967-43A6-87E1-6BDCE1F2FDD2}">
  <ds:schemaRefs>
    <ds:schemaRef ds:uri="http://schemas.titus.com/TitusProperties/"/>
    <ds:schemaRef ds:uri=""/>
  </ds:schemaRefs>
</ds:datastoreItem>
</file>

<file path=customXml/itemProps4.xml><?xml version="1.0" encoding="utf-8"?>
<ds:datastoreItem xmlns:ds="http://schemas.openxmlformats.org/officeDocument/2006/customXml" ds:itemID="{2254F7C8-50D7-4C7D-BAF3-463CA9F539BB}">
  <ds:schemaRefs>
    <ds:schemaRef ds:uri="2022ac18-1340-4a9e-8efd-41ffbd87a5ad"/>
    <ds:schemaRef ds:uri="http://purl.org/dc/terms/"/>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http://purl.org/dc/elements/1.1/"/>
    <ds:schemaRef ds:uri="http://schemas.microsoft.com/sharepoint/v3"/>
    <ds:schemaRef ds:uri="http://schemas.microsoft.com/sharepoint/v4"/>
    <ds:schemaRef ds:uri="de8de8fd-6dad-4628-a143-82ead131d92c"/>
    <ds:schemaRef ds:uri="http://www.w3.org/XML/1998/namespace"/>
    <ds:schemaRef ds:uri="http://purl.org/dc/dcmitype/"/>
  </ds:schemaRefs>
</ds:datastoreItem>
</file>

<file path=customXml/itemProps5.xml><?xml version="1.0" encoding="utf-8"?>
<ds:datastoreItem xmlns:ds="http://schemas.openxmlformats.org/officeDocument/2006/customXml" ds:itemID="{17DE474E-C993-4119-909F-E5126489FE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Five Year Summary (2024)</vt:lpstr>
      <vt:lpstr>Five Year Summary</vt:lpstr>
      <vt:lpstr>'Five Year Summary'!Print_Area</vt:lpstr>
      <vt:lpstr>'Five Year Summary (2024)'!Print_Area</vt:lpstr>
    </vt:vector>
  </TitlesOfParts>
  <Company>BAE SYSTEMS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shelly.peterkin@baesystems.com</dc:creator>
  <cp:lastModifiedBy>Abbot, Sarah (UK)</cp:lastModifiedBy>
  <cp:lastPrinted>2020-03-10T09:06:00Z</cp:lastPrinted>
  <dcterms:created xsi:type="dcterms:W3CDTF">2014-03-14T11:16:20Z</dcterms:created>
  <dcterms:modified xsi:type="dcterms:W3CDTF">2025-02-28T17:44:21Z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0x010100C773E7E7DA4C42818A59608D9F2555FC00759DDABAB2589445AC930EE1220416BC</vt:lpwstr>
  </property>
  <property fmtid="{D5CDD505-2E9C-101B-9397-08002B2CF9AE}" pid="3" name="TaxKeyword">
    <vt:lpwstr/>
  </property>
  <property fmtid="{D5CDD505-2E9C-101B-9397-08002B2CF9AE}" pid="4" name="_dlc_DocIdItemGuid">
    <vt:lpwstr>efdb2549-bb1a-4afa-afca-b1f9e84e6365</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TitusGUID">
    <vt:lpwstr>e18051ee-56d7-4d2b-93e0-0d792a011b7b</vt:lpwstr>
  </property>
  <property fmtid="{D5CDD505-2E9C-101B-9397-08002B2CF9AE}" pid="8" name="Originator">
    <vt:lpwstr>BAE Systems</vt:lpwstr>
  </property>
  <property fmtid="{D5CDD505-2E9C-101B-9397-08002B2CF9AE}" pid="9" name="urnbailsCompMarkingP1">
    <vt:lpwstr>BAE SYSTEMS PROPRIETARY</vt:lpwstr>
  </property>
  <property fmtid="{D5CDD505-2E9C-101B-9397-08002B2CF9AE}" pid="10" name="urnbailsNATSECMarkingP1">
    <vt:lpwstr>NOT APPLICABLE</vt:lpwstr>
  </property>
  <property fmtid="{D5CDD505-2E9C-101B-9397-08002B2CF9AE}" pid="11" name="urnbailsExportControlMarkingP1">
    <vt:lpwstr>NO</vt:lpwstr>
  </property>
  <property fmtid="{D5CDD505-2E9C-101B-9397-08002B2CF9AE}" pid="12" name="urnbailsExportControlMarkingP2">
    <vt:lpwstr>NOT EXPORT CONTROLLED - UK / US / OTHER LOCAL</vt:lpwstr>
  </property>
  <property fmtid="{D5CDD505-2E9C-101B-9397-08002B2CF9AE}" pid="13" name="BaesClassificationComments">
    <vt:lpwstr/>
  </property>
  <property fmtid="{D5CDD505-2E9C-101B-9397-08002B2CF9AE}" pid="14" name="baesystemsmvmNATSECregion">
    <vt:lpwstr>UK</vt:lpwstr>
  </property>
</Properties>
</file>